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D\АИС Инвест\УНЦ 22.02.2019\12-0028 +\"/>
    </mc:Choice>
  </mc:AlternateContent>
  <bookViews>
    <workbookView xWindow="2880" yWindow="540" windowWidth="12420" windowHeight="1116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externalReferences>
    <externalReference r:id="rId7"/>
    <externalReference r:id="rId8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т1!$27:$27</definedName>
    <definedName name="_xlnm.Print_Titles" localSheetId="1">т2!$30:$30</definedName>
    <definedName name="_xlnm.Print_Titles" localSheetId="2">т3!$29:$29</definedName>
    <definedName name="_xlnm.Print_Titles" localSheetId="3">т4!$27:$27</definedName>
    <definedName name="_xlnm.Print_Titles" localSheetId="4">т5!$28:$28</definedName>
    <definedName name="_xlnm.Print_Titles" localSheetId="5">т6!$25:$25</definedName>
    <definedName name="_xlnm.Print_Area" localSheetId="0">т1!$A$1:$P$70</definedName>
    <definedName name="_xlnm.Print_Area" localSheetId="1">т2!$A$1:$P$75</definedName>
    <definedName name="_xlnm.Print_Area" localSheetId="2">т3!$A$1:$P$52</definedName>
    <definedName name="_xlnm.Print_Area" localSheetId="3">т4!$A$1:$P$54</definedName>
    <definedName name="_xlnm.Print_Area" localSheetId="4">т5!$A$1:$P$57</definedName>
    <definedName name="_xlnm.Print_Area" localSheetId="5">т6!$A$1:$L$49</definedName>
    <definedName name="Элементы_ПС">'[1]Сборник МинЭнерго'!$A$2:$A$53</definedName>
  </definedNames>
  <calcPr calcId="152511"/>
</workbook>
</file>

<file path=xl/calcChain.xml><?xml version="1.0" encoding="utf-8"?>
<calcChain xmlns="http://schemas.openxmlformats.org/spreadsheetml/2006/main">
  <c r="P29" i="98" l="1"/>
  <c r="P59" i="91"/>
  <c r="E17" i="101"/>
  <c r="E17" i="98"/>
  <c r="E17" i="97"/>
  <c r="E17" i="96"/>
  <c r="D16" i="91"/>
  <c r="D15" i="91"/>
  <c r="D16" i="96"/>
  <c r="D15" i="96"/>
  <c r="D16" i="97"/>
  <c r="D15" i="97"/>
  <c r="D16" i="98"/>
  <c r="D15" i="98"/>
  <c r="D16" i="101"/>
  <c r="D15" i="101"/>
  <c r="E17" i="91"/>
  <c r="P58" i="91" l="1"/>
  <c r="P48" i="91"/>
  <c r="P47" i="91"/>
  <c r="P46" i="91"/>
  <c r="P45" i="91" s="1"/>
  <c r="L44" i="91" s="1"/>
  <c r="P44" i="91" s="1"/>
  <c r="P30" i="91"/>
  <c r="D32" i="100"/>
  <c r="P30" i="98"/>
  <c r="P43" i="98"/>
  <c r="O57" i="91"/>
  <c r="P57" i="91" s="1"/>
  <c r="O44" i="91"/>
  <c r="P41" i="91"/>
  <c r="O33" i="91"/>
  <c r="P33" i="91" s="1"/>
  <c r="O29" i="91"/>
  <c r="P29" i="91"/>
  <c r="D26" i="100" s="1"/>
  <c r="N29" i="91"/>
  <c r="F39" i="100"/>
  <c r="D27" i="100" l="1"/>
  <c r="D28" i="100" s="1"/>
  <c r="D31" i="100" l="1"/>
</calcChain>
</file>

<file path=xl/sharedStrings.xml><?xml version="1.0" encoding="utf-8"?>
<sst xmlns="http://schemas.openxmlformats.org/spreadsheetml/2006/main" count="1280" uniqueCount="228">
  <si>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</si>
  <si>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</si>
  <si>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</si>
  <si>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</si>
  <si>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</si>
  <si>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</si>
  <si>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</si>
  <si>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</si>
  <si>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</si>
  <si>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</si>
  <si>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</si>
  <si>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</si>
  <si>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</si>
  <si>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</si>
  <si>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</si>
  <si>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</si>
  <si>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</si>
  <si>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</si>
  <si>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</si>
  <si>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</si>
  <si>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</si>
  <si>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</si>
  <si>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</si>
  <si>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</si>
  <si>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</si>
  <si>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</si>
  <si>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</si>
  <si>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</si>
  <si>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</si>
  <si>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</si>
  <si>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</si>
  <si>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</si>
  <si>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</si>
  <si>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</si>
  <si>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</si>
  <si>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</si>
  <si>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</si>
  <si>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</si>
  <si>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</si>
  <si>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</si>
  <si>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</si>
  <si>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</si>
  <si>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</si>
  <si>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</si>
  <si>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</si>
  <si>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</si>
  <si>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</si>
  <si>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</si>
  <si>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</si>
  <si>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</si>
  <si>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</si>
  <si>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</si>
  <si>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</si>
  <si>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</si>
  <si>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</si>
  <si>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</si>
  <si>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</si>
  <si>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</si>
  <si>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</si>
  <si>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</si>
  <si>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</si>
  <si>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</si>
  <si>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</si>
  <si>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</si>
  <si>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</si>
  <si>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</si>
  <si>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</si>
  <si>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</si>
  <si>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</si>
  <si>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</si>
  <si>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</si>
  <si>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</si>
  <si>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</si>
  <si>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</si>
  <si>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</si>
  <si>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</si>
  <si>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</si>
  <si>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</si>
  <si>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</si>
  <si>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</si>
  <si>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</si>
  <si>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</si>
  <si>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</si>
  <si>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</si>
  <si>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</si>
  <si>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</si>
  <si>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</si>
  <si>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</si>
  <si>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</si>
  <si>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</si>
  <si>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</si>
  <si>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</si>
  <si>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</si>
  <si>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</si>
  <si>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</si>
  <si>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</si>
  <si>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</si>
  <si>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</si>
  <si>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</si>
  <si>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</si>
  <si>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</si>
  <si>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</si>
  <si>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</si>
  <si>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</si>
  <si>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</si>
  <si>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</si>
  <si>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</si>
  <si>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</si>
  <si>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</si>
  <si>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</si>
  <si>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</si>
  <si>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</si>
  <si>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</si>
  <si>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</si>
  <si>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</si>
  <si>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</si>
  <si>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</si>
  <si>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</si>
  <si>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</si>
  <si>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</si>
  <si>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</si>
  <si>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</si>
  <si>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</si>
  <si>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</si>
  <si>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</si>
  <si>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</si>
  <si>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</si>
  <si>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</si>
  <si>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</si>
  <si>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</si>
  <si>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</si>
  <si>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</si>
  <si>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</si>
  <si>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indexed="8"/>
        <rFont val="Times New Roman"/>
        <family val="1"/>
        <charset val="204"/>
      </rPr>
      <t>ОФП</t>
    </r>
    <r>
      <rPr>
        <i/>
        <vertAlign val="superscript"/>
        <sz val="11"/>
        <color indexed="8"/>
        <rFont val="Times New Roman"/>
        <family val="1"/>
        <charset val="204"/>
      </rPr>
      <t>УНЦ</t>
    </r>
    <r>
      <rPr>
        <i/>
        <vertAlign val="subscript"/>
        <sz val="11"/>
        <color indexed="8"/>
        <rFont val="Times New Roman"/>
        <family val="1"/>
        <charset val="204"/>
      </rPr>
      <t>d</t>
    </r>
    <r>
      <rPr>
        <sz val="11"/>
        <color indexed="8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indexed="8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</si>
  <si>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</si>
  <si>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</si>
  <si>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</si>
  <si>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</si>
  <si>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</si>
  <si>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</si>
  <si>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</si>
  <si>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</si>
  <si>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</si>
  <si>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</si>
  <si>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</si>
  <si>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</si>
  <si>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</si>
  <si>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</si>
  <si>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</si>
  <si>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</si>
  <si>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</si>
  <si>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</si>
  <si>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</si>
  <si>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</si>
  <si>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</si>
  <si>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</si>
  <si>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</si>
  <si>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</si>
  <si>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</si>
  <si>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</si>
  <si>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</si>
  <si>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Инвестиционная программа </t>
    </r>
    <r>
      <rPr>
        <u/>
        <sz val="12"/>
        <rFont val="Times New Roman"/>
        <family val="1"/>
        <charset val="204"/>
      </rPr>
      <t>филиала ПАО "МРСК Северо-Запада" "Комиэнерго"</t>
    </r>
  </si>
  <si>
    <r>
      <t xml:space="preserve">Субъекты Российской Федерации, на территории которых реализуется инвестиционный проект: </t>
    </r>
    <r>
      <rPr>
        <u/>
        <sz val="12"/>
        <rFont val="Times New Roman"/>
        <family val="1"/>
        <charset val="204"/>
      </rPr>
      <t>Республика Коми</t>
    </r>
  </si>
  <si>
    <t>Т1-02-2</t>
  </si>
  <si>
    <t>Р2-01</t>
  </si>
  <si>
    <t>Республика Коми</t>
  </si>
  <si>
    <t>Л1-11-4</t>
  </si>
  <si>
    <t>Л1-11-1</t>
  </si>
  <si>
    <t>ВЛ-10 (6) кВ, протяженностью 3 км</t>
  </si>
  <si>
    <t>ВЛ-110 кВ, протяженностью 150 км</t>
  </si>
  <si>
    <r>
      <t>ОФ</t>
    </r>
    <r>
      <rPr>
        <i/>
        <vertAlign val="subscript"/>
        <sz val="11"/>
        <rFont val="Times New Roman"/>
        <family val="1"/>
        <charset val="204"/>
      </rPr>
      <t>ПР 2015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</si>
  <si>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2016</t>
    </r>
  </si>
  <si>
    <r>
      <t>ОФ</t>
    </r>
    <r>
      <rPr>
        <i/>
        <vertAlign val="subscript"/>
        <sz val="11"/>
        <rFont val="Times New Roman"/>
        <family val="1"/>
        <charset val="204"/>
      </rPr>
      <t>ПР 2017</t>
    </r>
  </si>
  <si>
    <t>Приложение  №20</t>
  </si>
  <si>
    <t>от «05» мая 2016 г. № 380</t>
  </si>
  <si>
    <t>УТВЕРЖДАЮ</t>
  </si>
  <si>
    <t>Заместитель генерального директора по инвестиционной деятельности 
ПАО "МРСК Северо-Запада"</t>
  </si>
  <si>
    <t>________________/В.В.Нестеренко/</t>
  </si>
  <si>
    <t>строительство</t>
  </si>
  <si>
    <t xml:space="preserve">Утвержденные плановые значения показателей приведены в соответствии с  </t>
  </si>
  <si>
    <t xml:space="preserve">Наименование инвестиционного проекта: </t>
  </si>
  <si>
    <t xml:space="preserve">Идентификатор инвестиционного проекта: </t>
  </si>
  <si>
    <r>
      <t xml:space="preserve">Тип инвестиционного проекта:                               </t>
    </r>
    <r>
      <rPr>
        <u/>
        <sz val="12"/>
        <rFont val="Times New Roman"/>
        <family val="1"/>
        <charset val="204"/>
      </rPr>
      <t xml:space="preserve"> строительство</t>
    </r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</si>
  <si>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</si>
  <si>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</si>
  <si>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</si>
  <si>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Наименование инвестиционного проекта:  </t>
  </si>
  <si>
    <t xml:space="preserve">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</si>
  <si>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</si>
  <si>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</si>
  <si>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 xml:space="preserve"> строительство и (или) реконструкция</t>
  </si>
  <si>
    <t>СОГЛАСОВАНО:</t>
  </si>
  <si>
    <t xml:space="preserve">Составил: </t>
  </si>
  <si>
    <t xml:space="preserve">Е.Г.Пирковская </t>
  </si>
  <si>
    <t>Начальник Департамента капитального строительства</t>
  </si>
  <si>
    <t>Л.В.Никандрова</t>
  </si>
  <si>
    <t>Прверил:</t>
  </si>
  <si>
    <t>Э.Б.Михневич</t>
  </si>
  <si>
    <t>"______"</t>
  </si>
  <si>
    <t>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</si>
  <si>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Техническое задание на проектно-изыскательсике работы</t>
  </si>
  <si>
    <t>Начальник ОПиСН</t>
  </si>
  <si>
    <t>Т.В.Судакова</t>
  </si>
  <si>
    <t>8</t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</si>
  <si>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                                   </t>
    </r>
    <r>
      <rPr>
        <sz val="11"/>
        <rFont val="Times New Roman"/>
        <family val="1"/>
        <charset val="204"/>
      </rPr>
      <t>(в прогнозных ценах млн. руб. с НДС)</t>
    </r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</si>
  <si>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</si>
  <si>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</si>
  <si>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</si>
  <si>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</si>
  <si>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</si>
  <si>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</si>
  <si>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Ячейка выключателя 110 кВ</t>
  </si>
  <si>
    <t>Ячейка выключателя 10 (6) кВ</t>
  </si>
  <si>
    <t>В2-01</t>
  </si>
  <si>
    <t>Площадь подготовки и благоустройства территории под элементы ПС. Ячейка выключателя 110 кВ</t>
  </si>
  <si>
    <t>Площадь подготовки и благоустройства территории под элементы ПС. Ячейка трансформатора (комплект из 3-х фаз) 110 кВ</t>
  </si>
  <si>
    <t>Основные здания (ОПУ, ЗРУ, СН) ДГР</t>
  </si>
  <si>
    <t>П1-02</t>
  </si>
  <si>
    <t>ПС 110/10</t>
  </si>
  <si>
    <t>П3-01</t>
  </si>
  <si>
    <t>П-3-13</t>
  </si>
  <si>
    <t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(Ямалгазинвест ЗАО Дог. № 56-01885В/14 от 26.01.15 - 1 шт.) (ВЛ 110 кВ - 163 км)</t>
  </si>
  <si>
    <t>ПАО "МРСК Северо-Запада"</t>
  </si>
  <si>
    <t>Утвержденные плановые значения показателей приведены в соответствии с 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t>
  </si>
  <si>
    <t>Год раскрытия информации: 2019 год</t>
  </si>
  <si>
    <t>J_009-51-2-01.12-0028</t>
  </si>
  <si>
    <t>И.о. заместителя генерального директора по инвестиционной деятельности 
ПАО "МРСК Северо-Запада"</t>
  </si>
  <si>
    <t>________________/Н.О. Савин/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</si>
</sst>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_(&quot;р.&quot;* #,##0.00_);_(&quot;р.&quot;* \(#,##0.00\);_(&quot;р.&quot;* &quot;-&quot;??_);_(@_)"/>
    <numFmt numFmtId="170" formatCode="_-* #,##0_$_-;\-* #,##0_$_-;_-* &quot;-&quot;_$_-;_-@_-"/>
    <numFmt numFmtId="171" formatCode="_-* #,##0.00_$_-;\-* #,##0.00_$_-;_-* &quot;-&quot;??_$_-;_-@_-"/>
    <numFmt numFmtId="172" formatCode="&quot;$&quot;#,##0_);[Red]\(&quot;$&quot;#,##0\)"/>
    <numFmt numFmtId="173" formatCode="_-* #,##0.00&quot;$&quot;_-;\-* #,##0.00&quot;$&quot;_-;_-* &quot;-&quot;??&quot;$&quot;_-;_-@_-"/>
    <numFmt numFmtId="174" formatCode="General_)"/>
    <numFmt numFmtId="175" formatCode="0.0"/>
    <numFmt numFmtId="176" formatCode="0.0000000"/>
  </numFmts>
  <fonts count="79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indexed="8"/>
      <name val="Times New Roman"/>
      <family val="1"/>
      <charset val="204"/>
    </font>
    <font>
      <i/>
      <vertAlign val="superscript"/>
      <sz val="11"/>
      <color indexed="8"/>
      <name val="Times New Roman"/>
      <family val="1"/>
      <charset val="204"/>
    </font>
    <font>
      <i/>
      <vertAlign val="subscript"/>
      <sz val="11"/>
      <color indexed="8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Arial"/>
      <family val="2"/>
    </font>
    <font>
      <sz val="10"/>
      <name val="Helv"/>
    </font>
    <font>
      <sz val="8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sz val="10"/>
      <name val="MS Sans Serif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8"/>
      <name val="Helv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1"/>
      <color theme="1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3" fillId="0" borderId="0"/>
    <xf numFmtId="0" fontId="45" fillId="0" borderId="0"/>
    <xf numFmtId="0" fontId="43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5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3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5" fillId="0" borderId="0"/>
    <xf numFmtId="0" fontId="45" fillId="0" borderId="0"/>
    <xf numFmtId="0" fontId="45" fillId="0" borderId="0"/>
    <xf numFmtId="169" fontId="47" fillId="0" borderId="0">
      <protection locked="0"/>
    </xf>
    <xf numFmtId="169" fontId="47" fillId="0" borderId="0">
      <protection locked="0"/>
    </xf>
    <xf numFmtId="169" fontId="46" fillId="0" borderId="0">
      <protection locked="0"/>
    </xf>
    <xf numFmtId="169" fontId="46" fillId="0" borderId="0">
      <protection locked="0"/>
    </xf>
    <xf numFmtId="169" fontId="46" fillId="0" borderId="0">
      <protection locked="0"/>
    </xf>
    <xf numFmtId="0" fontId="47" fillId="0" borderId="1">
      <protection locked="0"/>
    </xf>
    <xf numFmtId="0" fontId="48" fillId="0" borderId="0">
      <protection locked="0"/>
    </xf>
    <xf numFmtId="0" fontId="48" fillId="0" borderId="0">
      <protection locked="0"/>
    </xf>
    <xf numFmtId="0" fontId="46" fillId="0" borderId="1"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6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5" fillId="21" borderId="0" applyNumberFormat="0" applyBorder="0" applyAlignment="0" applyProtection="0"/>
    <xf numFmtId="0" fontId="49" fillId="27" borderId="0" applyNumberFormat="0" applyBorder="0" applyAlignment="0" applyProtection="0"/>
    <xf numFmtId="0" fontId="50" fillId="28" borderId="2" applyNumberFormat="0" applyAlignment="0" applyProtection="0"/>
    <xf numFmtId="0" fontId="13" fillId="22" borderId="3" applyNumberFormat="0" applyAlignment="0" applyProtection="0"/>
    <xf numFmtId="170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72" fontId="51" fillId="0" borderId="0" applyFont="0" applyFill="0" applyBorder="0" applyAlignment="0" applyProtection="0"/>
    <xf numFmtId="173" fontId="23" fillId="0" borderId="0" applyFont="0" applyFill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20" fillId="23" borderId="0" applyNumberFormat="0" applyBorder="0" applyAlignment="0" applyProtection="0"/>
    <xf numFmtId="0" fontId="52" fillId="0" borderId="4" applyNumberFormat="0" applyFill="0" applyAlignment="0" applyProtection="0"/>
    <xf numFmtId="0" fontId="53" fillId="0" borderId="5" applyNumberFormat="0" applyFill="0" applyAlignment="0" applyProtection="0"/>
    <xf numFmtId="0" fontId="54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6" fillId="21" borderId="2" applyNumberFormat="0" applyAlignment="0" applyProtection="0"/>
    <xf numFmtId="0" fontId="55" fillId="0" borderId="7" applyNumberFormat="0" applyFill="0" applyAlignment="0" applyProtection="0"/>
    <xf numFmtId="0" fontId="15" fillId="32" borderId="0" applyNumberFormat="0" applyBorder="0" applyAlignment="0" applyProtection="0"/>
    <xf numFmtId="0" fontId="42" fillId="0" borderId="0"/>
    <xf numFmtId="0" fontId="23" fillId="0" borderId="0"/>
    <xf numFmtId="0" fontId="56" fillId="0" borderId="0"/>
    <xf numFmtId="0" fontId="23" fillId="20" borderId="8" applyNumberFormat="0" applyFont="0" applyAlignment="0" applyProtection="0"/>
    <xf numFmtId="0" fontId="7" fillId="28" borderId="9" applyNumberFormat="0" applyAlignment="0" applyProtection="0"/>
    <xf numFmtId="0" fontId="57" fillId="0" borderId="0" applyNumberFormat="0">
      <alignment horizontal="left"/>
    </xf>
    <xf numFmtId="0" fontId="58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4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5" fillId="35" borderId="0" applyNumberFormat="0" applyBorder="0" applyAlignment="0" applyProtection="0"/>
    <xf numFmtId="0" fontId="5" fillId="35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36" borderId="0" applyNumberFormat="0" applyBorder="0" applyAlignment="0" applyProtection="0"/>
    <xf numFmtId="0" fontId="5" fillId="36" borderId="0" applyNumberFormat="0" applyBorder="0" applyAlignment="0" applyProtection="0"/>
    <xf numFmtId="0" fontId="5" fillId="36" borderId="0" applyNumberFormat="0" applyBorder="0" applyAlignment="0" applyProtection="0"/>
    <xf numFmtId="174" fontId="59" fillId="0" borderId="11">
      <protection locked="0"/>
    </xf>
    <xf numFmtId="0" fontId="6" fillId="7" borderId="2" applyNumberFormat="0" applyAlignment="0" applyProtection="0"/>
    <xf numFmtId="0" fontId="6" fillId="7" borderId="2" applyNumberFormat="0" applyAlignment="0" applyProtection="0"/>
    <xf numFmtId="0" fontId="6" fillId="7" borderId="2" applyNumberFormat="0" applyAlignment="0" applyProtection="0"/>
    <xf numFmtId="0" fontId="7" fillId="37" borderId="9" applyNumberFormat="0" applyAlignment="0" applyProtection="0"/>
    <xf numFmtId="0" fontId="7" fillId="37" borderId="9" applyNumberFormat="0" applyAlignment="0" applyProtection="0"/>
    <xf numFmtId="0" fontId="7" fillId="37" borderId="9" applyNumberFormat="0" applyAlignment="0" applyProtection="0"/>
    <xf numFmtId="0" fontId="8" fillId="37" borderId="2" applyNumberFormat="0" applyAlignment="0" applyProtection="0"/>
    <xf numFmtId="0" fontId="8" fillId="37" borderId="2" applyNumberFormat="0" applyAlignment="0" applyProtection="0"/>
    <xf numFmtId="0" fontId="8" fillId="37" borderId="2" applyNumberFormat="0" applyAlignment="0" applyProtection="0"/>
    <xf numFmtId="0" fontId="60" fillId="0" borderId="0" applyBorder="0">
      <alignment horizontal="center" vertical="center" wrapText="1"/>
    </xf>
    <xf numFmtId="0" fontId="9" fillId="0" borderId="12" applyNumberFormat="0" applyFill="0" applyAlignment="0" applyProtection="0"/>
    <xf numFmtId="0" fontId="9" fillId="0" borderId="12" applyNumberFormat="0" applyFill="0" applyAlignment="0" applyProtection="0"/>
    <xf numFmtId="0" fontId="9" fillId="0" borderId="12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1" fillId="0" borderId="13" applyNumberFormat="0" applyFill="0" applyAlignment="0" applyProtection="0"/>
    <xf numFmtId="0" fontId="11" fillId="0" borderId="13" applyNumberFormat="0" applyFill="0" applyAlignment="0" applyProtection="0"/>
    <xf numFmtId="0" fontId="11" fillId="0" borderId="13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61" fillId="0" borderId="14" applyBorder="0">
      <alignment horizontal="center" vertical="center" wrapText="1"/>
    </xf>
    <xf numFmtId="174" fontId="62" fillId="38" borderId="11"/>
    <xf numFmtId="4" fontId="63" fillId="39" borderId="15" applyBorder="0">
      <alignment horizontal="right"/>
    </xf>
    <xf numFmtId="0" fontId="12" fillId="0" borderId="16" applyNumberFormat="0" applyFill="0" applyAlignment="0" applyProtection="0"/>
    <xf numFmtId="0" fontId="12" fillId="0" borderId="16" applyNumberFormat="0" applyFill="0" applyAlignment="0" applyProtection="0"/>
    <xf numFmtId="0" fontId="12" fillId="0" borderId="16" applyNumberFormat="0" applyFill="0" applyAlignment="0" applyProtection="0"/>
    <xf numFmtId="0" fontId="13" fillId="40" borderId="3" applyNumberFormat="0" applyAlignment="0" applyProtection="0"/>
    <xf numFmtId="0" fontId="13" fillId="40" borderId="3" applyNumberFormat="0" applyAlignment="0" applyProtection="0"/>
    <xf numFmtId="0" fontId="13" fillId="40" borderId="3" applyNumberFormat="0" applyAlignment="0" applyProtection="0"/>
    <xf numFmtId="0" fontId="65" fillId="0" borderId="0">
      <alignment horizontal="center" vertical="top" wrapText="1"/>
    </xf>
    <xf numFmtId="0" fontId="66" fillId="0" borderId="0">
      <alignment horizontal="center" vertical="center" wrapText="1"/>
    </xf>
    <xf numFmtId="0" fontId="64" fillId="41" borderId="0" applyFill="0">
      <alignment wrapText="1"/>
    </xf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2" borderId="0" applyNumberFormat="0" applyBorder="0" applyAlignment="0" applyProtection="0"/>
    <xf numFmtId="0" fontId="15" fillId="42" borderId="0" applyNumberFormat="0" applyBorder="0" applyAlignment="0" applyProtection="0"/>
    <xf numFmtId="0" fontId="15" fillId="42" borderId="0" applyNumberFormat="0" applyBorder="0" applyAlignment="0" applyProtection="0"/>
    <xf numFmtId="0" fontId="2" fillId="0" borderId="0"/>
    <xf numFmtId="0" fontId="69" fillId="0" borderId="0"/>
    <xf numFmtId="0" fontId="69" fillId="0" borderId="0"/>
    <xf numFmtId="0" fontId="70" fillId="0" borderId="0"/>
    <xf numFmtId="0" fontId="69" fillId="0" borderId="0"/>
    <xf numFmtId="0" fontId="23" fillId="0" borderId="0"/>
    <xf numFmtId="0" fontId="69" fillId="0" borderId="0"/>
    <xf numFmtId="0" fontId="69" fillId="0" borderId="0"/>
    <xf numFmtId="0" fontId="69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69" fillId="0" borderId="0"/>
    <xf numFmtId="0" fontId="7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7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72" fillId="0" borderId="0"/>
    <xf numFmtId="0" fontId="2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73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2" fillId="0" borderId="0"/>
    <xf numFmtId="0" fontId="2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175" fontId="67" fillId="39" borderId="17" applyNumberFormat="0" applyBorder="0" applyAlignment="0">
      <alignment vertical="center"/>
      <protection locked="0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43" borderId="8" applyNumberFormat="0" applyFont="0" applyAlignment="0" applyProtection="0"/>
    <xf numFmtId="0" fontId="1" fillId="43" borderId="8" applyNumberFormat="0" applyFont="0" applyAlignment="0" applyProtection="0"/>
    <xf numFmtId="0" fontId="1" fillId="43" borderId="8" applyNumberFormat="0" applyFont="0" applyAlignment="0" applyProtection="0"/>
    <xf numFmtId="0" fontId="1" fillId="43" borderId="8" applyNumberFormat="0" applyFont="0" applyAlignment="0" applyProtection="0"/>
    <xf numFmtId="9" fontId="23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43" fillId="0" borderId="0"/>
    <xf numFmtId="0" fontId="45" fillId="0" borderId="0"/>
    <xf numFmtId="38" fontId="44" fillId="0" borderId="0">
      <alignment vertical="top"/>
    </xf>
    <xf numFmtId="38" fontId="44" fillId="0" borderId="0">
      <alignment vertical="top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9" fontId="64" fillId="0" borderId="0">
      <alignment horizontal="center"/>
    </xf>
    <xf numFmtId="41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6" fontId="23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167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" fontId="63" fillId="41" borderId="0" applyFont="0" applyBorder="0">
      <alignment horizontal="right"/>
    </xf>
    <xf numFmtId="4" fontId="63" fillId="41" borderId="18" applyBorder="0">
      <alignment horizontal="right"/>
    </xf>
    <xf numFmtId="4" fontId="63" fillId="44" borderId="19" applyBorder="0">
      <alignment horizontal="right"/>
    </xf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169" fontId="46" fillId="0" borderId="0">
      <protection locked="0"/>
    </xf>
  </cellStyleXfs>
  <cellXfs count="169">
    <xf numFmtId="0" fontId="0" fillId="0" borderId="0" xfId="0"/>
    <xf numFmtId="0" fontId="74" fillId="0" borderId="15" xfId="0" applyFont="1" applyBorder="1" applyAlignment="1">
      <alignment horizontal="center" vertical="center" wrapText="1"/>
    </xf>
    <xf numFmtId="0" fontId="74" fillId="0" borderId="15" xfId="0" applyFont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0" xfId="0" applyFont="1" applyFill="1" applyAlignment="1">
      <alignment wrapText="1"/>
    </xf>
    <xf numFmtId="3" fontId="2" fillId="0" borderId="0" xfId="0" applyNumberFormat="1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5" xfId="0" quotePrefix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/>
    </xf>
    <xf numFmtId="4" fontId="2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center"/>
    </xf>
    <xf numFmtId="0" fontId="2" fillId="0" borderId="15" xfId="401" applyFont="1" applyBorder="1" applyAlignment="1">
      <alignment horizontal="center" vertical="center" wrapText="1"/>
    </xf>
    <xf numFmtId="0" fontId="2" fillId="0" borderId="15" xfId="401" applyFont="1" applyFill="1" applyBorder="1" applyAlignment="1">
      <alignment horizontal="center" vertical="center"/>
    </xf>
    <xf numFmtId="0" fontId="2" fillId="0" borderId="15" xfId="401" applyFont="1" applyBorder="1" applyAlignment="1">
      <alignment vertical="center" wrapText="1"/>
    </xf>
    <xf numFmtId="0" fontId="2" fillId="0" borderId="15" xfId="401" applyFont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9" fillId="0" borderId="0" xfId="0" applyFont="1" applyFill="1"/>
    <xf numFmtId="0" fontId="2" fillId="0" borderId="0" xfId="0" applyFont="1" applyFill="1" applyBorder="1" applyAlignment="1"/>
    <xf numFmtId="0" fontId="29" fillId="0" borderId="0" xfId="385" applyFont="1" applyAlignment="1">
      <alignment horizontal="right" vertical="center"/>
    </xf>
    <xf numFmtId="0" fontId="29" fillId="0" borderId="0" xfId="385" applyFont="1" applyAlignment="1">
      <alignment horizontal="right"/>
    </xf>
    <xf numFmtId="0" fontId="28" fillId="0" borderId="0" xfId="0" applyFont="1" applyFill="1" applyAlignment="1">
      <alignment vertical="center"/>
    </xf>
    <xf numFmtId="0" fontId="28" fillId="0" borderId="0" xfId="0" applyFont="1" applyFill="1" applyAlignment="1"/>
    <xf numFmtId="0" fontId="75" fillId="0" borderId="0" xfId="502" applyFont="1" applyAlignment="1">
      <alignment vertical="center"/>
    </xf>
    <xf numFmtId="0" fontId="76" fillId="0" borderId="0" xfId="502" applyFont="1" applyAlignment="1">
      <alignment vertical="top"/>
    </xf>
    <xf numFmtId="0" fontId="29" fillId="0" borderId="0" xfId="0" applyFont="1" applyFill="1" applyAlignment="1"/>
    <xf numFmtId="0" fontId="28" fillId="0" borderId="0" xfId="0" applyFont="1" applyFill="1" applyAlignment="1">
      <alignment vertical="center" wrapText="1"/>
    </xf>
    <xf numFmtId="0" fontId="76" fillId="0" borderId="0" xfId="502" applyFont="1" applyAlignment="1">
      <alignment vertical="center"/>
    </xf>
    <xf numFmtId="0" fontId="29" fillId="0" borderId="0" xfId="0" applyFont="1" applyFill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0" xfId="0" applyFont="1" applyFill="1" applyBorder="1"/>
    <xf numFmtId="0" fontId="0" fillId="0" borderId="0" xfId="0" applyBorder="1"/>
    <xf numFmtId="49" fontId="74" fillId="0" borderId="15" xfId="0" applyNumberFormat="1" applyFont="1" applyFill="1" applyBorder="1" applyAlignment="1">
      <alignment horizontal="center" vertical="center"/>
    </xf>
    <xf numFmtId="0" fontId="24" fillId="0" borderId="15" xfId="0" applyFont="1" applyBorder="1" applyAlignment="1">
      <alignment horizontal="left" vertical="center" wrapText="1"/>
    </xf>
    <xf numFmtId="0" fontId="32" fillId="0" borderId="15" xfId="0" applyFont="1" applyBorder="1" applyAlignment="1">
      <alignment horizontal="left" vertical="center"/>
    </xf>
    <xf numFmtId="0" fontId="2" fillId="0" borderId="0" xfId="0" applyFont="1" applyFill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49" fontId="74" fillId="0" borderId="15" xfId="401" applyNumberFormat="1" applyFont="1" applyFill="1" applyBorder="1" applyAlignment="1">
      <alignment horizontal="center" vertical="center" wrapText="1"/>
    </xf>
    <xf numFmtId="49" fontId="74" fillId="0" borderId="15" xfId="0" applyNumberFormat="1" applyFont="1" applyBorder="1" applyAlignment="1">
      <alignment horizontal="center" vertical="center"/>
    </xf>
    <xf numFmtId="49" fontId="74" fillId="0" borderId="0" xfId="0" applyNumberFormat="1" applyFont="1" applyFill="1" applyBorder="1" applyAlignment="1">
      <alignment horizontal="center" vertical="center"/>
    </xf>
    <xf numFmtId="0" fontId="77" fillId="0" borderId="0" xfId="0" applyFont="1" applyFill="1" applyAlignment="1">
      <alignment horizontal="center" vertical="center" wrapText="1"/>
    </xf>
    <xf numFmtId="0" fontId="2" fillId="0" borderId="15" xfId="401" applyFont="1" applyFill="1" applyBorder="1" applyAlignment="1">
      <alignment horizontal="center" vertical="center" wrapText="1"/>
    </xf>
    <xf numFmtId="0" fontId="2" fillId="0" borderId="0" xfId="0" applyFont="1"/>
    <xf numFmtId="3" fontId="74" fillId="0" borderId="15" xfId="0" applyNumberFormat="1" applyFont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4" fillId="0" borderId="0" xfId="502" applyFont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2" fillId="0" borderId="0" xfId="401" applyFont="1" applyFill="1" applyAlignment="1"/>
    <xf numFmtId="0" fontId="2" fillId="0" borderId="0" xfId="0" applyFont="1" applyFill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0" fillId="0" borderId="15" xfId="0" applyFill="1" applyBorder="1" applyAlignment="1" applyProtection="1">
      <alignment horizontal="center" vertical="center"/>
      <protection locked="0"/>
    </xf>
    <xf numFmtId="164" fontId="2" fillId="0" borderId="15" xfId="0" applyNumberFormat="1" applyFont="1" applyFill="1" applyBorder="1" applyAlignment="1">
      <alignment vertical="center"/>
    </xf>
    <xf numFmtId="0" fontId="0" fillId="0" borderId="15" xfId="0" applyFill="1" applyBorder="1" applyAlignment="1" applyProtection="1">
      <alignment horizontal="center" vertical="center" wrapText="1"/>
      <protection locked="0"/>
    </xf>
    <xf numFmtId="4" fontId="74" fillId="0" borderId="15" xfId="0" applyNumberFormat="1" applyFont="1" applyBorder="1" applyAlignment="1">
      <alignment vertical="center" wrapText="1"/>
    </xf>
    <xf numFmtId="4" fontId="74" fillId="0" borderId="15" xfId="0" applyNumberFormat="1" applyFont="1" applyBorder="1" applyAlignment="1">
      <alignment vertical="center"/>
    </xf>
    <xf numFmtId="0" fontId="28" fillId="0" borderId="0" xfId="0" applyFont="1" applyFill="1" applyAlignment="1">
      <alignment wrapText="1"/>
    </xf>
    <xf numFmtId="0" fontId="29" fillId="0" borderId="0" xfId="0" applyFont="1" applyFill="1" applyAlignment="1">
      <alignment horizontal="right" vertical="center"/>
    </xf>
    <xf numFmtId="2" fontId="2" fillId="0" borderId="0" xfId="401" applyNumberFormat="1" applyFont="1" applyFill="1" applyAlignment="1"/>
    <xf numFmtId="3" fontId="2" fillId="0" borderId="0" xfId="401" applyNumberFormat="1" applyFont="1" applyFill="1" applyAlignment="1"/>
    <xf numFmtId="0" fontId="2" fillId="0" borderId="21" xfId="0" applyFont="1" applyFill="1" applyBorder="1" applyAlignment="1">
      <alignment vertical="center"/>
    </xf>
    <xf numFmtId="0" fontId="32" fillId="0" borderId="22" xfId="0" applyFont="1" applyBorder="1" applyAlignment="1">
      <alignment vertical="center" wrapText="1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 wrapText="1"/>
    </xf>
    <xf numFmtId="0" fontId="24" fillId="0" borderId="23" xfId="0" applyFont="1" applyBorder="1" applyAlignment="1">
      <alignment vertical="center" wrapText="1"/>
    </xf>
    <xf numFmtId="0" fontId="2" fillId="0" borderId="0" xfId="502" applyFont="1" applyAlignment="1">
      <alignment horizontal="left" vertical="center"/>
    </xf>
    <xf numFmtId="0" fontId="40" fillId="0" borderId="0" xfId="502" applyFont="1" applyAlignment="1">
      <alignment horizontal="center" vertical="center"/>
    </xf>
    <xf numFmtId="0" fontId="2" fillId="0" borderId="0" xfId="502" applyFont="1" applyAlignment="1">
      <alignment vertical="center"/>
    </xf>
    <xf numFmtId="0" fontId="24" fillId="0" borderId="0" xfId="502" applyFont="1" applyAlignment="1">
      <alignment vertical="top"/>
    </xf>
    <xf numFmtId="0" fontId="2" fillId="0" borderId="0" xfId="401" applyFont="1" applyFill="1" applyBorder="1" applyAlignment="1"/>
    <xf numFmtId="0" fontId="40" fillId="0" borderId="0" xfId="0" applyFont="1" applyFill="1" applyAlignment="1">
      <alignment vertical="center"/>
    </xf>
    <xf numFmtId="0" fontId="24" fillId="0" borderId="0" xfId="0" applyFont="1" applyFill="1" applyAlignment="1">
      <alignment vertical="top"/>
    </xf>
    <xf numFmtId="0" fontId="2" fillId="0" borderId="21" xfId="401" applyFont="1" applyFill="1" applyBorder="1" applyAlignment="1">
      <alignment horizontal="left"/>
    </xf>
    <xf numFmtId="0" fontId="2" fillId="0" borderId="21" xfId="401" applyFont="1" applyFill="1" applyBorder="1" applyAlignment="1"/>
    <xf numFmtId="0" fontId="2" fillId="0" borderId="21" xfId="401" applyFont="1" applyFill="1" applyBorder="1" applyAlignment="1">
      <alignment horizontal="center"/>
    </xf>
    <xf numFmtId="3" fontId="74" fillId="0" borderId="0" xfId="0" applyNumberFormat="1" applyFont="1" applyBorder="1" applyAlignment="1">
      <alignment horizontal="center" vertical="center" wrapText="1"/>
    </xf>
    <xf numFmtId="4" fontId="74" fillId="0" borderId="0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76" fillId="0" borderId="0" xfId="0" applyFont="1" applyAlignment="1">
      <alignment horizontal="left"/>
    </xf>
    <xf numFmtId="0" fontId="76" fillId="0" borderId="0" xfId="0" applyFont="1" applyAlignment="1">
      <alignment horizontal="center"/>
    </xf>
    <xf numFmtId="4" fontId="74" fillId="0" borderId="21" xfId="0" applyNumberFormat="1" applyFont="1" applyBorder="1" applyAlignment="1">
      <alignment vertical="center" wrapText="1"/>
    </xf>
    <xf numFmtId="0" fontId="2" fillId="0" borderId="21" xfId="0" applyFont="1" applyFill="1" applyBorder="1"/>
    <xf numFmtId="0" fontId="2" fillId="0" borderId="0" xfId="0" applyFont="1" applyFill="1" applyAlignment="1">
      <alignment horizontal="left"/>
    </xf>
    <xf numFmtId="0" fontId="32" fillId="45" borderId="20" xfId="0" applyFont="1" applyFill="1" applyBorder="1" applyAlignment="1">
      <alignment vertical="center" wrapText="1"/>
    </xf>
    <xf numFmtId="0" fontId="2" fillId="45" borderId="24" xfId="0" applyFont="1" applyFill="1" applyBorder="1" applyAlignment="1">
      <alignment horizontal="center" vertical="center" wrapText="1"/>
    </xf>
    <xf numFmtId="4" fontId="2" fillId="45" borderId="20" xfId="0" applyNumberFormat="1" applyFont="1" applyFill="1" applyBorder="1" applyAlignment="1">
      <alignment vertical="center" wrapText="1"/>
    </xf>
    <xf numFmtId="0" fontId="2" fillId="45" borderId="15" xfId="0" applyFont="1" applyFill="1" applyBorder="1" applyAlignment="1">
      <alignment vertical="center"/>
    </xf>
    <xf numFmtId="0" fontId="0" fillId="0" borderId="15" xfId="0" applyFill="1" applyBorder="1" applyAlignment="1" applyProtection="1">
      <alignment horizontal="left" vertical="center" wrapText="1"/>
    </xf>
    <xf numFmtId="0" fontId="2" fillId="46" borderId="15" xfId="0" applyFont="1" applyFill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4" fontId="24" fillId="0" borderId="15" xfId="0" applyNumberFormat="1" applyFont="1" applyFill="1" applyBorder="1" applyAlignment="1">
      <alignment vertical="center" wrapText="1"/>
    </xf>
    <xf numFmtId="168" fontId="3" fillId="45" borderId="15" xfId="0" applyNumberFormat="1" applyFont="1" applyFill="1" applyBorder="1" applyAlignment="1">
      <alignment vertical="center"/>
    </xf>
    <xf numFmtId="0" fontId="41" fillId="0" borderId="25" xfId="0" applyFont="1" applyBorder="1" applyAlignment="1">
      <alignment horizontal="center" vertical="center" wrapText="1"/>
    </xf>
    <xf numFmtId="0" fontId="41" fillId="0" borderId="26" xfId="0" applyFont="1" applyBorder="1" applyAlignment="1">
      <alignment horizontal="center" vertical="center" wrapText="1"/>
    </xf>
    <xf numFmtId="4" fontId="74" fillId="45" borderId="15" xfId="0" applyNumberFormat="1" applyFont="1" applyFill="1" applyBorder="1" applyAlignment="1">
      <alignment vertical="center"/>
    </xf>
    <xf numFmtId="0" fontId="78" fillId="47" borderId="15" xfId="385" applyFont="1" applyFill="1" applyBorder="1" applyAlignment="1">
      <alignment horizontal="center" vertical="center"/>
    </xf>
    <xf numFmtId="4" fontId="74" fillId="0" borderId="15" xfId="368" applyNumberFormat="1" applyFont="1" applyBorder="1" applyAlignment="1">
      <alignment vertical="center" wrapText="1"/>
    </xf>
    <xf numFmtId="4" fontId="74" fillId="0" borderId="15" xfId="368" applyNumberFormat="1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76" fontId="2" fillId="0" borderId="0" xfId="0" applyNumberFormat="1" applyFont="1" applyFill="1" applyAlignment="1">
      <alignment horizontal="center"/>
    </xf>
    <xf numFmtId="176" fontId="2" fillId="0" borderId="0" xfId="0" applyNumberFormat="1" applyFont="1" applyFill="1" applyBorder="1" applyAlignment="1">
      <alignment horizontal="center"/>
    </xf>
    <xf numFmtId="0" fontId="24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2" fillId="0" borderId="0" xfId="502" applyFont="1" applyAlignment="1">
      <alignment horizontal="center" vertical="center"/>
    </xf>
    <xf numFmtId="0" fontId="24" fillId="0" borderId="0" xfId="502" applyFont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right" vertical="center" wrapText="1"/>
    </xf>
    <xf numFmtId="0" fontId="28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401" applyFont="1" applyFill="1" applyAlignment="1">
      <alignment horizontal="left"/>
    </xf>
    <xf numFmtId="49" fontId="2" fillId="0" borderId="1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32" fillId="0" borderId="22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49" fontId="74" fillId="0" borderId="0" xfId="0" applyNumberFormat="1" applyFont="1" applyFill="1" applyBorder="1" applyAlignment="1">
      <alignment horizontal="left" vertical="center"/>
    </xf>
    <xf numFmtId="0" fontId="74" fillId="0" borderId="0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" fillId="0" borderId="15" xfId="401" applyFont="1" applyFill="1" applyBorder="1" applyAlignment="1">
      <alignment horizontal="center" vertical="center" wrapText="1"/>
    </xf>
    <xf numFmtId="2" fontId="2" fillId="0" borderId="21" xfId="401" applyNumberFormat="1" applyFont="1" applyFill="1" applyBorder="1" applyAlignment="1">
      <alignment horizontal="center" wrapText="1"/>
    </xf>
    <xf numFmtId="0" fontId="40" fillId="0" borderId="0" xfId="0" applyFont="1" applyFill="1" applyAlignment="1">
      <alignment horizontal="center" vertical="center" wrapText="1"/>
    </xf>
  </cellXfs>
  <cellStyles count="623">
    <cellStyle name="_+94 Прил. 24 2006-2010 новое с Соглашением 17.08.07" xfId="1"/>
    <cellStyle name="_+94 Прил. 24 2006-2010 новое с Соглашением 17.08.07_прил.7а" xfId="2"/>
    <cellStyle name="_+94 Прил. 24 2006-2010 новое с Соглашением 17.08.07_прил.7а_1" xfId="3"/>
    <cellStyle name="_+94 Прил. 24 2006-2010 новое с Соглашением 17.08.07_приложение 1.4" xfId="4"/>
    <cellStyle name="_+94 Прил. 24 2006-2010 новое с Соглашением 17.08.07_Филиал" xfId="5"/>
    <cellStyle name="_2010г Приложения 4_1 5 (2) (2)" xfId="6"/>
    <cellStyle name="_2010г Приложения 4_1 5 (2) (2)_4.2" xfId="7"/>
    <cellStyle name="_2010г Приложения 4_1 5 (2) (2)_иа" xfId="8"/>
    <cellStyle name="_2010г Приложения 4_1 5 (2) (2)_прил.7а" xfId="9"/>
    <cellStyle name="_2010г Приложения 4_1 5 (2) (2)_прил.7а_1" xfId="10"/>
    <cellStyle name="_2010г Приложения 4_1 5 (2) (2)_Филиал" xfId="11"/>
    <cellStyle name="_24 с ГЕНЕРАЦИЕЙ 14.02.08" xfId="12"/>
    <cellStyle name="_24 с ГЕНЕРАЦИЕЙ 14.02.08_прил.7а" xfId="13"/>
    <cellStyle name="_24 с ГЕНЕРАЦИЕЙ 14.02.08_прил.7а_1" xfId="14"/>
    <cellStyle name="_24 с ГЕНЕРАЦИЕЙ 14.02.08_приложение 1.4" xfId="15"/>
    <cellStyle name="_24 с ГЕНЕРАЦИЕЙ 14.02.08_Филиал" xfId="16"/>
    <cellStyle name="_Адресная и трехлетняя программа140307" xfId="17"/>
    <cellStyle name="_Анализ незаверш  стр-ва (Прил 1-4)" xfId="18"/>
    <cellStyle name="_Анализ незаверш  стр-ва (Прил 1-4) (2)" xfId="19"/>
    <cellStyle name="_Анализ незаверш  стр-ва (Прил 1-4) (2)_прил.7а" xfId="20"/>
    <cellStyle name="_Анализ незаверш  стр-ва (Прил 1-4) (2)_прил.7а_1" xfId="21"/>
    <cellStyle name="_Анализ незаверш  стр-ва (Прил 1-4) (2)_приложение 1.4" xfId="22"/>
    <cellStyle name="_Анализ незаверш  стр-ва (Прил 1-4) (2)_Филиал" xfId="23"/>
    <cellStyle name="_Анализ незаверш  стр-ва (Прил 1-4)_прил.7а" xfId="24"/>
    <cellStyle name="_Анализ незаверш  стр-ва (Прил 1-4)_прил.7а_1" xfId="25"/>
    <cellStyle name="_Анализ незаверш  стр-ва (Прил 1-4)_приложение 1.4" xfId="26"/>
    <cellStyle name="_Анализ незаверш  стр-ва (Прил 1-4)_Филиал" xfId="27"/>
    <cellStyle name="_БП Владимирэнерго" xfId="28"/>
    <cellStyle name="_БП Владимирэнерго_прил.7а" xfId="29"/>
    <cellStyle name="_БП Владимирэнерго_прил.7а_1" xfId="30"/>
    <cellStyle name="_БП Владимирэнерго_приложение 1.4" xfId="31"/>
    <cellStyle name="_БП Владимирэнерго_Филиал" xfId="32"/>
    <cellStyle name="_БП Владимирэнерго_Филиал_1" xfId="33"/>
    <cellStyle name="_БП ННЭ (с облиг.)" xfId="34"/>
    <cellStyle name="_БП ННЭ (с облиг.)_прил.7а" xfId="35"/>
    <cellStyle name="_БП ННЭ (с облиг.)_прил.7а_1" xfId="36"/>
    <cellStyle name="_БП ННЭ (с облиг.)_приложение 1.4" xfId="37"/>
    <cellStyle name="_БП ННЭ (с облиг.)_Филиал" xfId="38"/>
    <cellStyle name="_БП ННЭ (с облиг.)_Филиал_1" xfId="39"/>
    <cellStyle name="_график c мощностями по Соглашению без НДС Ульянычев версия на 02 03 07" xfId="40"/>
    <cellStyle name="_график c мощностями по Соглашению без НДС Ульянычев версия на 04 03 07 " xfId="41"/>
    <cellStyle name="_График ввода 07-09" xfId="42"/>
    <cellStyle name="_график по Соглашению без НДС Ульянычев версия на 28 02 07" xfId="43"/>
    <cellStyle name="_Для Балаевой 23 05 07" xfId="44"/>
    <cellStyle name="_для ФСТ 2008 версия5" xfId="45"/>
    <cellStyle name="_Долг инв программа ( для РЭКна 2009г )" xfId="46"/>
    <cellStyle name="_Долг инв программа ( для РЭКна 2009г ) (2)" xfId="47"/>
    <cellStyle name="_Инвест программа 2009-1 (2)" xfId="48"/>
    <cellStyle name="_Инвест программа 2009-1 (3)" xfId="49"/>
    <cellStyle name="_Инвестиции (лизинг) для БП 2007" xfId="50"/>
    <cellStyle name="_Инвестиции (лизинг) для БП 2007_прил.7а" xfId="51"/>
    <cellStyle name="_Инвестиции (лизинг) для БП 2007_прил.7а_1" xfId="52"/>
    <cellStyle name="_Инвестиции (лизинг) для БП 2007_приложение 1.4" xfId="53"/>
    <cellStyle name="_Инвестиции (лизинг) для БП 2007_Филиал" xfId="54"/>
    <cellStyle name="_ИПР_ 2005" xfId="55"/>
    <cellStyle name="_ИПР_ 2005_прил.7а" xfId="56"/>
    <cellStyle name="_ИПР_ 2005_прил.7а_1" xfId="57"/>
    <cellStyle name="_ИПР_ 2005_приложение 1.4" xfId="58"/>
    <cellStyle name="_ИПР_ 2005_Филиал" xfId="59"/>
    <cellStyle name="_ИПР_свод" xfId="60"/>
    <cellStyle name="_ИПР_свод_иа" xfId="61"/>
    <cellStyle name="_ИПР_свод_прил.7а" xfId="62"/>
    <cellStyle name="_ИПР_свод_прил.7а_1" xfId="63"/>
    <cellStyle name="_ИПР_свод_Филиал" xfId="64"/>
    <cellStyle name="_Книга1" xfId="65"/>
    <cellStyle name="_Книга1_прил.7а" xfId="66"/>
    <cellStyle name="_Книга1_прил.7а_1" xfId="67"/>
    <cellStyle name="_Книга1_приложение 1.4" xfId="68"/>
    <cellStyle name="_Книга1_Филиал" xfId="69"/>
    <cellStyle name="_Книга1_Филиал_1" xfId="70"/>
    <cellStyle name="_Книга3" xfId="71"/>
    <cellStyle name="_Копия Приложение 3 1 - Перегруппировка ИПР 2009 - 2011 (2)" xfId="72"/>
    <cellStyle name="_Копия Приложение 3 1 - Перегруппировка ИПР 2009 - 2011 (2)_прил.7а" xfId="73"/>
    <cellStyle name="_Копия Приложение 3 1 - Перегруппировка ИПР 2009 - 2011 (2)_прил.7а_1" xfId="74"/>
    <cellStyle name="_Копия Приложение 3 1 - Перегруппировка ИПР 2009 - 2011 (2)_приложение 1.4" xfId="75"/>
    <cellStyle name="_Копия Приложение 3 1 - Перегруппировка ИПР 2009 - 2011 (2)_Филиал" xfId="76"/>
    <cellStyle name="_Копия Приложения 4 1  к ИПР 3400 23 04 (2)" xfId="77"/>
    <cellStyle name="_Копия Приложения 4 1  к ИПР 3400 23 04 (2)_4.2" xfId="78"/>
    <cellStyle name="_Копия Приложения 4 1  к ИПР 3400 23 04 (2)_иа" xfId="79"/>
    <cellStyle name="_Копия Приложения 4 1  к ИПР 3400 23 04 (2)_прил.7а" xfId="80"/>
    <cellStyle name="_Копия Приложения 4 1  к ИПР 3400 23 04 (2)_прил.7а_1" xfId="81"/>
    <cellStyle name="_Копия Приложения 4 1  к ИПР 3400 23 04 (2)_Филиал" xfId="82"/>
    <cellStyle name="_Коррект. Долг инв программа ( прибыль РЭК)" xfId="83"/>
    <cellStyle name="_КОРРЕКТИРОВКА СОГЛАШЕНИЯ 23.05.07" xfId="84"/>
    <cellStyle name="_Мариэнерго" xfId="85"/>
    <cellStyle name="_Незавершённое строительство" xfId="86"/>
    <cellStyle name="_Незавершённое строительство_прил.7а" xfId="87"/>
    <cellStyle name="_Незавершённое строительство_прил.7а_1" xfId="88"/>
    <cellStyle name="_Незавершённое строительство_приложение 1.4" xfId="89"/>
    <cellStyle name="_Незавершённое строительство_Филиал" xfId="90"/>
    <cellStyle name="_Нижновэнерго" xfId="91"/>
    <cellStyle name="_Нижновэнерго прил.24" xfId="92"/>
    <cellStyle name="_Нижновэнерго прил.24_прил.7а" xfId="93"/>
    <cellStyle name="_Нижновэнерго прил.24_прил.7а_1" xfId="94"/>
    <cellStyle name="_Нижновэнерго прил.24_приложение 1.4" xfId="95"/>
    <cellStyle name="_Нижновэнерго прил.24_Филиал" xfId="96"/>
    <cellStyle name="_Нижновэнерго_прил.7а" xfId="97"/>
    <cellStyle name="_Нижновэнерго_прил.7а_1" xfId="98"/>
    <cellStyle name="_Нижновэнерго_приложение 1.4" xfId="99"/>
    <cellStyle name="_Нижновэнерго_Филиал" xfId="100"/>
    <cellStyle name="_Нижновэнерго24" xfId="101"/>
    <cellStyle name="_Нижновэнерго24_прил.7а" xfId="102"/>
    <cellStyle name="_Нижновэнерго24_прил.7а_1" xfId="103"/>
    <cellStyle name="_Нижновэнерго24_приложение 1.4" xfId="104"/>
    <cellStyle name="_Нижновэнерго24_Филиал" xfId="105"/>
    <cellStyle name="_опл.и выполн.янв. -нояб + декаб.оператив" xfId="106"/>
    <cellStyle name="_опл.и выполн.янв. -нояб + декаб.оператив_прил.7а" xfId="107"/>
    <cellStyle name="_опл.и выполн.янв. -нояб + декаб.оператив_прил.7а_1" xfId="108"/>
    <cellStyle name="_опл.и выполн.янв. -нояб + декаб.оператив_приложение 1.4" xfId="109"/>
    <cellStyle name="_опл.и выполн.янв. -нояб + декаб.оператив_Филиал" xfId="110"/>
    <cellStyle name="_опл.и выполн.янв. -нояб + декаб.оператив_Филиал_1" xfId="111"/>
    <cellStyle name="_отдано в РЭК сводный план ИП 2007 300606" xfId="112"/>
    <cellStyle name="_Отражение источников" xfId="113"/>
    <cellStyle name="_Отражение источников_прил.7а" xfId="114"/>
    <cellStyle name="_Отражение источников_прил.7а_1" xfId="115"/>
    <cellStyle name="_Отражение источников_приложение 1.4" xfId="116"/>
    <cellStyle name="_Отражение источников_Филиал" xfId="117"/>
    <cellStyle name="_Отчёт за 3 квартал 2005_челяб" xfId="118"/>
    <cellStyle name="_Отчёт за 3 квартал 2005_челяб_прил.7а" xfId="119"/>
    <cellStyle name="_Отчёт за 3 квартал 2005_челяб_прил.7а_1" xfId="120"/>
    <cellStyle name="_Отчёт за 3 квартал 2005_челяб_приложение 1.4" xfId="121"/>
    <cellStyle name="_Отчёт за 3 квартал 2005_челяб_Филиал" xfId="122"/>
    <cellStyle name="_Отчет за IIIкв.2005г. ОАО Мариэнерго (печать) в МРСК" xfId="123"/>
    <cellStyle name="_Отчет за IIIкв.2005г. ОАО Мариэнерго (печать) в МРСК_прил.7а" xfId="124"/>
    <cellStyle name="_Отчет за IIIкв.2005г. ОАО Мариэнерго (печать) в МРСК_прил.7а_1" xfId="125"/>
    <cellStyle name="_Отчет за IIIкв.2005г. ОАО Мариэнерго (печать) в МРСК_приложение 1.4" xfId="126"/>
    <cellStyle name="_Отчет за IIIкв.2005г. ОАО Мариэнерго (печать) в МРСК_Филиал" xfId="127"/>
    <cellStyle name="_отчёт ИПР_3кв_мари" xfId="128"/>
    <cellStyle name="_отчёт ИПР_3кв_мари_прил.7а" xfId="129"/>
    <cellStyle name="_отчёт ИПР_3кв_мари_прил.7а_1" xfId="130"/>
    <cellStyle name="_отчёт ИПР_3кв_мари_приложение 1.4" xfId="131"/>
    <cellStyle name="_отчёт ИПР_3кв_мари_Филиал" xfId="132"/>
    <cellStyle name="_Перечень по ТП" xfId="133"/>
    <cellStyle name="_Перечень по ТП на 2009 год _4 от 11 01 09 (2)" xfId="134"/>
    <cellStyle name="_Перечень по ТП_дополненный (2)" xfId="135"/>
    <cellStyle name="_Перечень по ТП_прил.7а" xfId="136"/>
    <cellStyle name="_Перечень по ТП_прил.7а_1" xfId="137"/>
    <cellStyle name="_Перечень по ТП_Филиал" xfId="138"/>
    <cellStyle name="_Прил4-1_ФинПл5л_06.08.10" xfId="139"/>
    <cellStyle name="_Прил4-1_ФинПл5л_06.08.10_4.2" xfId="140"/>
    <cellStyle name="_Прил4-1_ФинПл5л_06.08.10_иа" xfId="141"/>
    <cellStyle name="_Прил4-1_ФинПл5л_06.08.10_прил.7а" xfId="142"/>
    <cellStyle name="_Прил4-1_ФинПл5л_06.08.10_прил.7а_1" xfId="143"/>
    <cellStyle name="_Прил4-1_ФинПл5л_06.08.10_тэ" xfId="144"/>
    <cellStyle name="_Прил4-1_ФинПл5л_06.08.10_Филиал" xfId="145"/>
    <cellStyle name="_прилож.8, 8а с АДРЕСНОЙ 19.04.07" xfId="146"/>
    <cellStyle name="_прилож.8, 8а с АДРЕСНОЙ 19.04.07_прил.7а" xfId="147"/>
    <cellStyle name="_прилож.8, 8а с АДРЕСНОЙ 19.04.07_прил.7а_1" xfId="148"/>
    <cellStyle name="_прилож.8, 8а с АДРЕСНОЙ 19.04.07_приложение 1.4" xfId="149"/>
    <cellStyle name="_прилож.8, 8а с АДРЕСНОЙ 19.04.07_Филиал" xfId="150"/>
    <cellStyle name="_приложение  1 2007 25.12. 06" xfId="151"/>
    <cellStyle name="_Приложение 18.02.08 минус СКП-ГЕНЕРАЦИЯ" xfId="152"/>
    <cellStyle name="_Приложение 1НОВАЯ" xfId="153"/>
    <cellStyle name="_Приложение 2 Сети 110 и ниже" xfId="154"/>
    <cellStyle name="_Приложение 4_ФП _новый" xfId="155"/>
    <cellStyle name="_Приложение 4_ФП _новый_ННЭ" xfId="156"/>
    <cellStyle name="_Приложение 4_ФП _новый_прил.7а" xfId="157"/>
    <cellStyle name="_Приложение 4_ФП _новый_прил.7а_1" xfId="158"/>
    <cellStyle name="_Приложение 4_ФП _новый_рэ" xfId="159"/>
    <cellStyle name="_Приложение 4_ФП _новый_Филиал" xfId="160"/>
    <cellStyle name="_Приложения 4_1 5 (2010)" xfId="161"/>
    <cellStyle name="_Приложения 4_1 5 (2010)_4.2" xfId="162"/>
    <cellStyle name="_Приложения 4_1 5 (2010)_иа" xfId="163"/>
    <cellStyle name="_Приложения 4_1 5 (2010)_прил.7а" xfId="164"/>
    <cellStyle name="_Приложения 4_1 5 (2010)_прил.7а_1" xfId="165"/>
    <cellStyle name="_Приложения 4_1 5 (2010)_Филиал" xfId="166"/>
    <cellStyle name="_Приложения 4_1 5 (2010)_Форматы Минпромэнерго(2) с расшифровкой и физ объемами" xfId="167"/>
    <cellStyle name="_Приложения 4_1 5 _формат_Тарасов" xfId="168"/>
    <cellStyle name="_Приложения 4_1 5 _формат_Тарасов_4.2" xfId="169"/>
    <cellStyle name="_Приложения 4_1 5 _формат_Тарасов_прил.7а" xfId="170"/>
    <cellStyle name="_Приложения 4_1 5 _формат_Тарасов_прил.7а_1" xfId="171"/>
    <cellStyle name="_Приложения 4_1 5 _формат_Тарасов_Филиал" xfId="172"/>
    <cellStyle name="_ПриложенияОКСу" xfId="173"/>
    <cellStyle name="_ПриложенияОКСу_прил.7а" xfId="174"/>
    <cellStyle name="_ПриложенияОКСу_прил.7а_1" xfId="175"/>
    <cellStyle name="_ПриложенияОКСу_приложение 1.4" xfId="176"/>
    <cellStyle name="_ПриложенияОКСу_Филиал" xfId="177"/>
    <cellStyle name="_Программа по техприсоединению от 15 01  МРСК" xfId="178"/>
    <cellStyle name="_Реестр по ТП_прил_9" xfId="179"/>
    <cellStyle name="_Рязаньэнерго" xfId="180"/>
    <cellStyle name="_СПРАВКА_анализ испол ИПР в 2006 г" xfId="181"/>
    <cellStyle name="_СПРАВКА_анализ испол ИПР в 2006 г_прил.7а" xfId="182"/>
    <cellStyle name="_СПРАВКА_анализ испол ИПР в 2006 г_прил.7а_1" xfId="183"/>
    <cellStyle name="_СПРАВКА_анализ испол ИПР в 2006 г_приложение 1.4" xfId="184"/>
    <cellStyle name="_СПРАВКА_анализ испол ИПР в 2006 г_Филиал" xfId="185"/>
    <cellStyle name="_Удмуртэнерго" xfId="186"/>
    <cellStyle name="_Филиал" xfId="187"/>
    <cellStyle name="_Филиал_прил.7а" xfId="188"/>
    <cellStyle name="_Филиал_прил.7а_1" xfId="189"/>
    <cellStyle name="_Филиал_Филиал" xfId="190"/>
    <cellStyle name="_Формат Инвестиционной программы на 2009г( сети )." xfId="191"/>
    <cellStyle name="_Формат Инвестиционной программы на 2009г( сети )._прил.7а" xfId="192"/>
    <cellStyle name="_Формат Инвестиционной программы на 2009г( сети )._прил.7а_1" xfId="193"/>
    <cellStyle name="_Формат Инвестиционной программы на 2009г( сети )._приложение 1.4" xfId="194"/>
    <cellStyle name="_Формат Инвестиционной программы на 2009г( сети )._Филиал" xfId="195"/>
    <cellStyle name="_Формат Инвестиционной программы на 2009г.исправл" xfId="196"/>
    <cellStyle name="_Формат Инвестиционной программы на 2009г.исправл_прил.7а" xfId="197"/>
    <cellStyle name="_Формат Инвестиционной программы на 2009г.исправл_прил.7а_1" xfId="198"/>
    <cellStyle name="_Формат Инвестиционной программы на 2009г.исправл_приложение 1.4" xfId="199"/>
    <cellStyle name="_Формат Инвестиционной программы на 2009г.исправл_Филиал" xfId="200"/>
    <cellStyle name="”€ќђќ‘ћ‚›‰" xfId="201"/>
    <cellStyle name="”€љ‘€ђћ‚ђќќ›‰" xfId="202"/>
    <cellStyle name="”ќђќ‘ћ‚›‰" xfId="203"/>
    <cellStyle name="”љ‘ђћ‚ђќќ›‰" xfId="204"/>
    <cellStyle name="„…ќ…†ќ›‰" xfId="205"/>
    <cellStyle name="€’ћѓћ‚›‰" xfId="206"/>
    <cellStyle name="‡ђѓћ‹ћ‚ћљ1" xfId="207"/>
    <cellStyle name="‡ђѓћ‹ћ‚ћљ2" xfId="208"/>
    <cellStyle name="’ћѓћ‚›‰" xfId="209"/>
    <cellStyle name="20% - Акцент1 2" xfId="210"/>
    <cellStyle name="20% - Акцент1 3" xfId="211"/>
    <cellStyle name="20% - Акцент1 4" xfId="212"/>
    <cellStyle name="20% - Акцент2 2" xfId="213"/>
    <cellStyle name="20% - Акцент2 3" xfId="214"/>
    <cellStyle name="20% - Акцент2 4" xfId="215"/>
    <cellStyle name="20% - Акцент3 2" xfId="216"/>
    <cellStyle name="20% - Акцент3 3" xfId="217"/>
    <cellStyle name="20% - Акцент3 4" xfId="218"/>
    <cellStyle name="20% - Акцент4 2" xfId="219"/>
    <cellStyle name="20% - Акцент4 3" xfId="220"/>
    <cellStyle name="20% - Акцент4 4" xfId="221"/>
    <cellStyle name="20% - Акцент5 2" xfId="222"/>
    <cellStyle name="20% - Акцент5 3" xfId="223"/>
    <cellStyle name="20% - Акцент5 4" xfId="224"/>
    <cellStyle name="20% - Акцент6 2" xfId="225"/>
    <cellStyle name="20% - Акцент6 3" xfId="226"/>
    <cellStyle name="20% - Акцент6 4" xfId="227"/>
    <cellStyle name="40% - Акцент1 2" xfId="228"/>
    <cellStyle name="40% - Акцент1 3" xfId="229"/>
    <cellStyle name="40% - Акцент1 4" xfId="230"/>
    <cellStyle name="40% - Акцент2 2" xfId="231"/>
    <cellStyle name="40% - Акцент2 3" xfId="232"/>
    <cellStyle name="40% - Акцент2 4" xfId="233"/>
    <cellStyle name="40% - Акцент3 2" xfId="234"/>
    <cellStyle name="40% - Акцент3 3" xfId="235"/>
    <cellStyle name="40% - Акцент3 4" xfId="236"/>
    <cellStyle name="40% - Акцент4 2" xfId="237"/>
    <cellStyle name="40% - Акцент4 3" xfId="238"/>
    <cellStyle name="40% - Акцент4 4" xfId="239"/>
    <cellStyle name="40% - Акцент5 2" xfId="240"/>
    <cellStyle name="40% - Акцент5 3" xfId="241"/>
    <cellStyle name="40% - Акцент5 4" xfId="242"/>
    <cellStyle name="40% - Акцент6 2" xfId="243"/>
    <cellStyle name="40% - Акцент6 3" xfId="244"/>
    <cellStyle name="40% - Акцент6 4" xfId="245"/>
    <cellStyle name="60% - Акцент1 2" xfId="246"/>
    <cellStyle name="60% - Акцент1 3" xfId="247"/>
    <cellStyle name="60% - Акцент2 2" xfId="248"/>
    <cellStyle name="60% - Акцент2 3" xfId="249"/>
    <cellStyle name="60% - Акцент3 2" xfId="250"/>
    <cellStyle name="60% - Акцент3 3" xfId="251"/>
    <cellStyle name="60% - Акцент4 2" xfId="252"/>
    <cellStyle name="60% - Акцент4 3" xfId="253"/>
    <cellStyle name="60% - Акцент5 2" xfId="254"/>
    <cellStyle name="60% - Акцент5 3" xfId="255"/>
    <cellStyle name="60% - Акцент6 2" xfId="256"/>
    <cellStyle name="60% - Акцент6 3" xfId="257"/>
    <cellStyle name="Accent1" xfId="258"/>
    <cellStyle name="Accent1 - 20%" xfId="259"/>
    <cellStyle name="Accent1 - 40%" xfId="260"/>
    <cellStyle name="Accent1 - 60%" xfId="261"/>
    <cellStyle name="Accent2" xfId="262"/>
    <cellStyle name="Accent2 - 20%" xfId="263"/>
    <cellStyle name="Accent2 - 40%" xfId="264"/>
    <cellStyle name="Accent2 - 60%" xfId="265"/>
    <cellStyle name="Accent3" xfId="266"/>
    <cellStyle name="Accent3 - 20%" xfId="267"/>
    <cellStyle name="Accent3 - 40%" xfId="268"/>
    <cellStyle name="Accent3 - 60%" xfId="269"/>
    <cellStyle name="Accent4" xfId="270"/>
    <cellStyle name="Accent4 - 20%" xfId="271"/>
    <cellStyle name="Accent4 - 40%" xfId="272"/>
    <cellStyle name="Accent4 - 60%" xfId="273"/>
    <cellStyle name="Accent5" xfId="274"/>
    <cellStyle name="Accent5 - 20%" xfId="275"/>
    <cellStyle name="Accent5 - 40%" xfId="276"/>
    <cellStyle name="Accent5 - 60%" xfId="277"/>
    <cellStyle name="Accent6" xfId="278"/>
    <cellStyle name="Accent6 - 20%" xfId="279"/>
    <cellStyle name="Accent6 - 40%" xfId="280"/>
    <cellStyle name="Accent6 - 60%" xfId="281"/>
    <cellStyle name="Bad" xfId="282"/>
    <cellStyle name="Calculation" xfId="283"/>
    <cellStyle name="Check Cell" xfId="284"/>
    <cellStyle name="Comma [0]_laroux" xfId="285"/>
    <cellStyle name="Comma_laroux" xfId="286"/>
    <cellStyle name="Currency [0]" xfId="287"/>
    <cellStyle name="Currency_laroux" xfId="288"/>
    <cellStyle name="Emphasis 1" xfId="289"/>
    <cellStyle name="Emphasis 2" xfId="290"/>
    <cellStyle name="Emphasis 3" xfId="291"/>
    <cellStyle name="Good" xfId="292"/>
    <cellStyle name="Heading 1" xfId="293"/>
    <cellStyle name="Heading 2" xfId="294"/>
    <cellStyle name="Heading 3" xfId="295"/>
    <cellStyle name="Heading 4" xfId="296"/>
    <cellStyle name="Input" xfId="297"/>
    <cellStyle name="Linked Cell" xfId="298"/>
    <cellStyle name="Neutral" xfId="299"/>
    <cellStyle name="Normal 2" xfId="300"/>
    <cellStyle name="Normal_0,85 без вывода" xfId="301"/>
    <cellStyle name="Normal1" xfId="302"/>
    <cellStyle name="Note" xfId="303"/>
    <cellStyle name="Output" xfId="304"/>
    <cellStyle name="Price_Body" xfId="305"/>
    <cellStyle name="Sheet Title" xfId="306"/>
    <cellStyle name="Total" xfId="307"/>
    <cellStyle name="Warning Text" xfId="308"/>
    <cellStyle name="Акцент1" xfId="309" builtinId="29" customBuiltin="1"/>
    <cellStyle name="Акцент1 2" xfId="310"/>
    <cellStyle name="Акцент1 3" xfId="311"/>
    <cellStyle name="Акцент2" xfId="312" builtinId="33" customBuiltin="1"/>
    <cellStyle name="Акцент2 2" xfId="313"/>
    <cellStyle name="Акцент2 3" xfId="314"/>
    <cellStyle name="Акцент3" xfId="315" builtinId="37" customBuiltin="1"/>
    <cellStyle name="Акцент3 2" xfId="316"/>
    <cellStyle name="Акцент3 3" xfId="317"/>
    <cellStyle name="Акцент4" xfId="318" builtinId="41" customBuiltin="1"/>
    <cellStyle name="Акцент4 2" xfId="319"/>
    <cellStyle name="Акцент4 3" xfId="320"/>
    <cellStyle name="Акцент5" xfId="321" builtinId="45" customBuiltin="1"/>
    <cellStyle name="Акцент5 2" xfId="322"/>
    <cellStyle name="Акцент5 3" xfId="323"/>
    <cellStyle name="Акцент6" xfId="324" builtinId="49" customBuiltin="1"/>
    <cellStyle name="Акцент6 2" xfId="325"/>
    <cellStyle name="Акцент6 3" xfId="326"/>
    <cellStyle name="Беззащитный" xfId="327"/>
    <cellStyle name="Ввод " xfId="328" builtinId="20" customBuiltin="1"/>
    <cellStyle name="Ввод  2" xfId="329"/>
    <cellStyle name="Ввод  3" xfId="330"/>
    <cellStyle name="Вывод" xfId="331" builtinId="21" customBuiltin="1"/>
    <cellStyle name="Вывод 2" xfId="332"/>
    <cellStyle name="Вывод 3" xfId="333"/>
    <cellStyle name="Вычисление" xfId="334" builtinId="22" customBuiltin="1"/>
    <cellStyle name="Вычисление 2" xfId="335"/>
    <cellStyle name="Вычисление 3" xfId="336"/>
    <cellStyle name="Заголовок" xfId="337"/>
    <cellStyle name="Заголовок 1" xfId="338" builtinId="16" customBuiltin="1"/>
    <cellStyle name="Заголовок 1 2" xfId="339"/>
    <cellStyle name="Заголовок 1 3" xfId="340"/>
    <cellStyle name="Заголовок 2" xfId="341" builtinId="17" customBuiltin="1"/>
    <cellStyle name="Заголовок 2 2" xfId="342"/>
    <cellStyle name="Заголовок 2 3" xfId="343"/>
    <cellStyle name="Заголовок 3" xfId="344" builtinId="18" customBuiltin="1"/>
    <cellStyle name="Заголовок 3 2" xfId="345"/>
    <cellStyle name="Заголовок 3 3" xfId="346"/>
    <cellStyle name="Заголовок 4" xfId="347" builtinId="19" customBuiltin="1"/>
    <cellStyle name="Заголовок 4 2" xfId="348"/>
    <cellStyle name="Заголовок 4 3" xfId="349"/>
    <cellStyle name="ЗаголовокСтолбца" xfId="350"/>
    <cellStyle name="Защитный" xfId="351"/>
    <cellStyle name="Значение" xfId="352"/>
    <cellStyle name="Итог" xfId="353" builtinId="25" customBuiltin="1"/>
    <cellStyle name="Итог 2" xfId="354"/>
    <cellStyle name="Итог 3" xfId="355"/>
    <cellStyle name="Контрольная ячейка" xfId="356" builtinId="23" customBuiltin="1"/>
    <cellStyle name="Контрольная ячейка 2" xfId="357"/>
    <cellStyle name="Контрольная ячейка 3" xfId="358"/>
    <cellStyle name="Мои наименования показателей" xfId="361"/>
    <cellStyle name="Мой заголовок" xfId="359"/>
    <cellStyle name="Мой заголовок листа" xfId="360"/>
    <cellStyle name="Название" xfId="362" builtinId="15" customBuiltin="1"/>
    <cellStyle name="Название 2" xfId="363"/>
    <cellStyle name="Название 3" xfId="364"/>
    <cellStyle name="Нейтральный" xfId="365" builtinId="28" customBuiltin="1"/>
    <cellStyle name="Нейтральный 2" xfId="366"/>
    <cellStyle name="Нейтральный 3" xfId="367"/>
    <cellStyle name="Обычный" xfId="0" builtinId="0"/>
    <cellStyle name="Обычный 10" xfId="368"/>
    <cellStyle name="Обычный 10 2" xfId="369"/>
    <cellStyle name="Обычный 10 2 3" xfId="370"/>
    <cellStyle name="Обычный 11" xfId="371"/>
    <cellStyle name="Обычный 12" xfId="372"/>
    <cellStyle name="Обычный 12 2" xfId="373"/>
    <cellStyle name="Обычный 12 3" xfId="374"/>
    <cellStyle name="Обычный 14 10 3 2" xfId="375"/>
    <cellStyle name="Обычный 14 10 3 2 2" xfId="376"/>
    <cellStyle name="Обычный 19" xfId="377"/>
    <cellStyle name="Обычный 19 2" xfId="378"/>
    <cellStyle name="Обычный 2" xfId="379"/>
    <cellStyle name="Обычный 2 2" xfId="380"/>
    <cellStyle name="Обычный 2 26 2" xfId="381"/>
    <cellStyle name="Обычный 2 4" xfId="382"/>
    <cellStyle name="Обычный 2 5" xfId="383"/>
    <cellStyle name="Обычный 2 5 2" xfId="384"/>
    <cellStyle name="Обычный 3" xfId="385"/>
    <cellStyle name="Обычный 3 2" xfId="386"/>
    <cellStyle name="Обычный 3 2 2" xfId="387"/>
    <cellStyle name="Обычный 3 2 2 2" xfId="388"/>
    <cellStyle name="Обычный 3 21" xfId="389"/>
    <cellStyle name="Обычный 3 21 2" xfId="390"/>
    <cellStyle name="Обычный 4" xfId="391"/>
    <cellStyle name="Обычный 4 19" xfId="392"/>
    <cellStyle name="Обычный 4 2" xfId="393"/>
    <cellStyle name="Обычный 4 2 2" xfId="394"/>
    <cellStyle name="Обычный 4 2 2 2" xfId="395"/>
    <cellStyle name="Обычный 4 2 3" xfId="396"/>
    <cellStyle name="Обычный 4 3" xfId="397"/>
    <cellStyle name="Обычный 5" xfId="398"/>
    <cellStyle name="Обычный 5 2" xfId="399"/>
    <cellStyle name="Обычный 6" xfId="400"/>
    <cellStyle name="Обычный 6 2" xfId="401"/>
    <cellStyle name="Обычный 6 2 10" xfId="402"/>
    <cellStyle name="Обычный 6 2 2" xfId="403"/>
    <cellStyle name="Обычный 6 2 2 2" xfId="404"/>
    <cellStyle name="Обычный 6 2 2 2 2" xfId="405"/>
    <cellStyle name="Обычный 6 2 2 2 2 2" xfId="406"/>
    <cellStyle name="Обычный 6 2 2 2 2 2 2" xfId="407"/>
    <cellStyle name="Обычный 6 2 2 2 2 2 3" xfId="408"/>
    <cellStyle name="Обычный 6 2 2 2 2 3" xfId="409"/>
    <cellStyle name="Обычный 6 2 2 2 2 4" xfId="410"/>
    <cellStyle name="Обычный 6 2 2 2 3" xfId="411"/>
    <cellStyle name="Обычный 6 2 2 2 3 2" xfId="412"/>
    <cellStyle name="Обычный 6 2 2 2 3 3" xfId="413"/>
    <cellStyle name="Обычный 6 2 2 2 4" xfId="414"/>
    <cellStyle name="Обычный 6 2 2 2 5" xfId="415"/>
    <cellStyle name="Обычный 6 2 2 3" xfId="416"/>
    <cellStyle name="Обычный 6 2 2 3 2" xfId="417"/>
    <cellStyle name="Обычный 6 2 2 3 2 2" xfId="418"/>
    <cellStyle name="Обычный 6 2 2 3 2 3" xfId="419"/>
    <cellStyle name="Обычный 6 2 2 3 3" xfId="420"/>
    <cellStyle name="Обычный 6 2 2 3 4" xfId="421"/>
    <cellStyle name="Обычный 6 2 2 4" xfId="422"/>
    <cellStyle name="Обычный 6 2 2 4 2" xfId="423"/>
    <cellStyle name="Обычный 6 2 2 4 2 2" xfId="424"/>
    <cellStyle name="Обычный 6 2 2 4 2 3" xfId="425"/>
    <cellStyle name="Обычный 6 2 2 4 3" xfId="426"/>
    <cellStyle name="Обычный 6 2 2 4 4" xfId="427"/>
    <cellStyle name="Обычный 6 2 2 5" xfId="428"/>
    <cellStyle name="Обычный 6 2 2 5 2" xfId="429"/>
    <cellStyle name="Обычный 6 2 2 5 3" xfId="430"/>
    <cellStyle name="Обычный 6 2 2 6" xfId="431"/>
    <cellStyle name="Обычный 6 2 2 7" xfId="432"/>
    <cellStyle name="Обычный 6 2 2 8" xfId="433"/>
    <cellStyle name="Обычный 6 2 3" xfId="434"/>
    <cellStyle name="Обычный 6 2 3 2" xfId="435"/>
    <cellStyle name="Обычный 6 2 3 2 2" xfId="436"/>
    <cellStyle name="Обычный 6 2 3 2 2 2" xfId="437"/>
    <cellStyle name="Обычный 6 2 3 2 2 2 2" xfId="438"/>
    <cellStyle name="Обычный 6 2 3 2 2 2 3" xfId="439"/>
    <cellStyle name="Обычный 6 2 3 2 2 3" xfId="440"/>
    <cellStyle name="Обычный 6 2 3 2 2 4" xfId="441"/>
    <cellStyle name="Обычный 6 2 3 2 3" xfId="442"/>
    <cellStyle name="Обычный 6 2 3 2 3 2" xfId="443"/>
    <cellStyle name="Обычный 6 2 3 2 3 3" xfId="444"/>
    <cellStyle name="Обычный 6 2 3 2 4" xfId="445"/>
    <cellStyle name="Обычный 6 2 3 2 5" xfId="446"/>
    <cellStyle name="Обычный 6 2 3 3" xfId="447"/>
    <cellStyle name="Обычный 6 2 3 3 2" xfId="448"/>
    <cellStyle name="Обычный 6 2 3 3 2 2" xfId="449"/>
    <cellStyle name="Обычный 6 2 3 3 2 3" xfId="450"/>
    <cellStyle name="Обычный 6 2 3 3 3" xfId="451"/>
    <cellStyle name="Обычный 6 2 3 3 4" xfId="452"/>
    <cellStyle name="Обычный 6 2 3 4" xfId="453"/>
    <cellStyle name="Обычный 6 2 3 4 2" xfId="454"/>
    <cellStyle name="Обычный 6 2 3 4 2 2" xfId="455"/>
    <cellStyle name="Обычный 6 2 3 4 2 3" xfId="456"/>
    <cellStyle name="Обычный 6 2 3 4 3" xfId="457"/>
    <cellStyle name="Обычный 6 2 3 4 4" xfId="458"/>
    <cellStyle name="Обычный 6 2 3 5" xfId="459"/>
    <cellStyle name="Обычный 6 2 3 5 2" xfId="460"/>
    <cellStyle name="Обычный 6 2 3 5 3" xfId="461"/>
    <cellStyle name="Обычный 6 2 3 6" xfId="462"/>
    <cellStyle name="Обычный 6 2 3 7" xfId="463"/>
    <cellStyle name="Обычный 6 2 3 8" xfId="464"/>
    <cellStyle name="Обычный 6 2 4" xfId="465"/>
    <cellStyle name="Обычный 6 2 4 2" xfId="466"/>
    <cellStyle name="Обычный 6 2 4 2 2" xfId="467"/>
    <cellStyle name="Обычный 6 2 4 2 3" xfId="468"/>
    <cellStyle name="Обычный 6 2 4 3" xfId="469"/>
    <cellStyle name="Обычный 6 2 4 4" xfId="470"/>
    <cellStyle name="Обычный 6 2 5" xfId="471"/>
    <cellStyle name="Обычный 6 2 5 2" xfId="472"/>
    <cellStyle name="Обычный 6 2 5 2 2" xfId="473"/>
    <cellStyle name="Обычный 6 2 5 2 3" xfId="474"/>
    <cellStyle name="Обычный 6 2 5 3" xfId="475"/>
    <cellStyle name="Обычный 6 2 5 4" xfId="476"/>
    <cellStyle name="Обычный 6 2 6" xfId="477"/>
    <cellStyle name="Обычный 6 2 6 2" xfId="478"/>
    <cellStyle name="Обычный 6 2 6 3" xfId="479"/>
    <cellStyle name="Обычный 6 2 7" xfId="480"/>
    <cellStyle name="Обычный 6 2 8" xfId="481"/>
    <cellStyle name="Обычный 6 2 9" xfId="482"/>
    <cellStyle name="Обычный 6 3" xfId="483"/>
    <cellStyle name="Обычный 6 3 2" xfId="484"/>
    <cellStyle name="Обычный 6 3 2 2" xfId="485"/>
    <cellStyle name="Обычный 6 3 2 3" xfId="486"/>
    <cellStyle name="Обычный 6 3 3" xfId="487"/>
    <cellStyle name="Обычный 6 3 4" xfId="488"/>
    <cellStyle name="Обычный 6 4" xfId="489"/>
    <cellStyle name="Обычный 6 4 2" xfId="490"/>
    <cellStyle name="Обычный 6 4 2 2" xfId="491"/>
    <cellStyle name="Обычный 6 4 2 3" xfId="492"/>
    <cellStyle name="Обычный 6 4 3" xfId="493"/>
    <cellStyle name="Обычный 6 4 4" xfId="494"/>
    <cellStyle name="Обычный 6 5" xfId="495"/>
    <cellStyle name="Обычный 6 5 2" xfId="496"/>
    <cellStyle name="Обычный 6 5 3" xfId="497"/>
    <cellStyle name="Обычный 6 6" xfId="498"/>
    <cellStyle name="Обычный 6 7" xfId="499"/>
    <cellStyle name="Обычный 6 8" xfId="500"/>
    <cellStyle name="Обычный 6 9" xfId="501"/>
    <cellStyle name="Обычный 7" xfId="502"/>
    <cellStyle name="Обычный 7 2" xfId="503"/>
    <cellStyle name="Обычный 7 2 2" xfId="504"/>
    <cellStyle name="Обычный 7 2 2 2" xfId="505"/>
    <cellStyle name="Обычный 7 2 2 2 2" xfId="506"/>
    <cellStyle name="Обычный 7 2 2 2 3" xfId="507"/>
    <cellStyle name="Обычный 7 2 2 3" xfId="508"/>
    <cellStyle name="Обычный 7 2 2 4" xfId="509"/>
    <cellStyle name="Обычный 7 2 3" xfId="510"/>
    <cellStyle name="Обычный 7 2 3 2" xfId="511"/>
    <cellStyle name="Обычный 7 2 3 2 2" xfId="512"/>
    <cellStyle name="Обычный 7 2 3 2 3" xfId="513"/>
    <cellStyle name="Обычный 7 2 3 3" xfId="514"/>
    <cellStyle name="Обычный 7 2 3 4" xfId="515"/>
    <cellStyle name="Обычный 7 2 4" xfId="516"/>
    <cellStyle name="Обычный 7 2 4 2" xfId="517"/>
    <cellStyle name="Обычный 7 2 4 3" xfId="518"/>
    <cellStyle name="Обычный 7 2 5" xfId="519"/>
    <cellStyle name="Обычный 7 2 6" xfId="520"/>
    <cellStyle name="Обычный 7 2 7" xfId="521"/>
    <cellStyle name="Обычный 8" xfId="522"/>
    <cellStyle name="Обычный 8 2" xfId="523"/>
    <cellStyle name="Обычный 9" xfId="524"/>
    <cellStyle name="Обычный 9 2" xfId="525"/>
    <cellStyle name="Обычный 9 2 2" xfId="526"/>
    <cellStyle name="Обычный 9 2 2 2" xfId="527"/>
    <cellStyle name="Обычный 9 2 2 3" xfId="528"/>
    <cellStyle name="Обычный 9 2 2 4" xfId="529"/>
    <cellStyle name="Обычный 9 2 3" xfId="530"/>
    <cellStyle name="Обычный 9 2 4" xfId="531"/>
    <cellStyle name="Обычный 9 3" xfId="532"/>
    <cellStyle name="Обычный 9 3 2" xfId="533"/>
    <cellStyle name="Обычный 9 3 3" xfId="534"/>
    <cellStyle name="Обычный 9 3 4" xfId="535"/>
    <cellStyle name="Обычный 9 4" xfId="536"/>
    <cellStyle name="Обычный 9 5" xfId="537"/>
    <cellStyle name="Плохой" xfId="538" builtinId="27" customBuiltin="1"/>
    <cellStyle name="Плохой 2" xfId="539"/>
    <cellStyle name="Плохой 3" xfId="540"/>
    <cellStyle name="Поле ввода" xfId="541"/>
    <cellStyle name="Пояснение" xfId="542" builtinId="53" customBuiltin="1"/>
    <cellStyle name="Пояснение 2" xfId="543"/>
    <cellStyle name="Пояснение 3" xfId="544"/>
    <cellStyle name="Примечание" xfId="545" builtinId="10" customBuiltin="1"/>
    <cellStyle name="Примечание 2" xfId="546"/>
    <cellStyle name="Примечание 3" xfId="547"/>
    <cellStyle name="Примечание 4" xfId="548"/>
    <cellStyle name="Процентный 2" xfId="549"/>
    <cellStyle name="Процентный 2 2" xfId="550"/>
    <cellStyle name="Процентный 2 2 2" xfId="551"/>
    <cellStyle name="Процентный 2 3" xfId="552"/>
    <cellStyle name="Процентный 3" xfId="553"/>
    <cellStyle name="Процентный 3 2" xfId="554"/>
    <cellStyle name="Процентный 3 3" xfId="555"/>
    <cellStyle name="Процентный 4" xfId="556"/>
    <cellStyle name="Процентный 5" xfId="557"/>
    <cellStyle name="Связанная ячейка" xfId="558" builtinId="24" customBuiltin="1"/>
    <cellStyle name="Связанная ячейка 2" xfId="559"/>
    <cellStyle name="Связанная ячейка 3" xfId="560"/>
    <cellStyle name="Стиль 1" xfId="561"/>
    <cellStyle name="Стиль 1 2" xfId="562"/>
    <cellStyle name="Стиль 1 3" xfId="563"/>
    <cellStyle name="Стиль 1_4.2" xfId="564"/>
    <cellStyle name="Текст предупреждения" xfId="565" builtinId="11" customBuiltin="1"/>
    <cellStyle name="Текст предупреждения 2" xfId="566"/>
    <cellStyle name="Текст предупреждения 3" xfId="567"/>
    <cellStyle name="Текстовый" xfId="568"/>
    <cellStyle name="Тысячи [0]_3Com" xfId="569"/>
    <cellStyle name="Тысячи_3Com" xfId="570"/>
    <cellStyle name="Финансовый 2" xfId="571"/>
    <cellStyle name="Финансовый 2 2" xfId="572"/>
    <cellStyle name="Финансовый 2 2 2" xfId="573"/>
    <cellStyle name="Финансовый 2 2 2 2" xfId="574"/>
    <cellStyle name="Финансовый 2 2 2 2 2" xfId="575"/>
    <cellStyle name="Финансовый 2 2 2 3" xfId="576"/>
    <cellStyle name="Финансовый 2 2 3" xfId="577"/>
    <cellStyle name="Финансовый 2 2 4" xfId="578"/>
    <cellStyle name="Финансовый 2 3" xfId="579"/>
    <cellStyle name="Финансовый 2 3 2" xfId="580"/>
    <cellStyle name="Финансовый 2 3 2 2" xfId="581"/>
    <cellStyle name="Финансовый 2 3 2 3" xfId="582"/>
    <cellStyle name="Финансовый 2 3 3" xfId="583"/>
    <cellStyle name="Финансовый 2 3 4" xfId="584"/>
    <cellStyle name="Финансовый 2 4" xfId="585"/>
    <cellStyle name="Финансовый 2 4 2" xfId="586"/>
    <cellStyle name="Финансовый 2 4 3" xfId="587"/>
    <cellStyle name="Финансовый 2 5" xfId="588"/>
    <cellStyle name="Финансовый 2 6" xfId="589"/>
    <cellStyle name="Финансовый 2 7" xfId="590"/>
    <cellStyle name="Финансовый 2 8" xfId="591"/>
    <cellStyle name="Финансовый 2 8 2" xfId="592"/>
    <cellStyle name="Финансовый 2 9" xfId="593"/>
    <cellStyle name="Финансовый 3" xfId="594"/>
    <cellStyle name="Финансовый 3 2" xfId="595"/>
    <cellStyle name="Финансовый 3 2 2" xfId="596"/>
    <cellStyle name="Финансовый 3 2 2 2" xfId="597"/>
    <cellStyle name="Финансовый 3 2 2 3" xfId="598"/>
    <cellStyle name="Финансовый 3 2 3" xfId="599"/>
    <cellStyle name="Финансовый 3 2 4" xfId="600"/>
    <cellStyle name="Финансовый 3 3" xfId="601"/>
    <cellStyle name="Финансовый 3 3 2" xfId="602"/>
    <cellStyle name="Финансовый 3 3 2 2" xfId="603"/>
    <cellStyle name="Финансовый 3 3 2 3" xfId="604"/>
    <cellStyle name="Финансовый 3 3 3" xfId="605"/>
    <cellStyle name="Финансовый 3 3 4" xfId="606"/>
    <cellStyle name="Финансовый 3 4" xfId="607"/>
    <cellStyle name="Финансовый 3 4 2" xfId="608"/>
    <cellStyle name="Финансовый 3 4 3" xfId="609"/>
    <cellStyle name="Финансовый 3 5" xfId="610"/>
    <cellStyle name="Финансовый 3 6" xfId="611"/>
    <cellStyle name="Финансовый 3 7" xfId="612"/>
    <cellStyle name="Финансовый 3 8" xfId="613"/>
    <cellStyle name="Финансовый 4" xfId="614"/>
    <cellStyle name="Финансовый 5" xfId="615"/>
    <cellStyle name="Формула" xfId="616"/>
    <cellStyle name="ФормулаВБ" xfId="617"/>
    <cellStyle name="ФормулаНаКонтроль" xfId="618"/>
    <cellStyle name="Хороший" xfId="619" builtinId="26" customBuiltin="1"/>
    <cellStyle name="Хороший 2" xfId="620"/>
    <cellStyle name="Хороший 3" xfId="621"/>
    <cellStyle name="Џђћ–…ќ’ќ›‰" xfId="622"/>
  </cellStyles>
  <dxfs count="4"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62</xdr:row>
      <xdr:rowOff>152400</xdr:rowOff>
    </xdr:from>
    <xdr:to>
      <xdr:col>3</xdr:col>
      <xdr:colOff>0</xdr:colOff>
      <xdr:row>65</xdr:row>
      <xdr:rowOff>152400</xdr:rowOff>
    </xdr:to>
    <xdr:pic>
      <xdr:nvPicPr>
        <xdr:cNvPr id="3152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25126950"/>
          <a:ext cx="8763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1276350</xdr:colOff>
      <xdr:row>60</xdr:row>
      <xdr:rowOff>0</xdr:rowOff>
    </xdr:from>
    <xdr:to>
      <xdr:col>2</xdr:col>
      <xdr:colOff>2114550</xdr:colOff>
      <xdr:row>62</xdr:row>
      <xdr:rowOff>152400</xdr:rowOff>
    </xdr:to>
    <xdr:pic>
      <xdr:nvPicPr>
        <xdr:cNvPr id="315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0" y="24288750"/>
          <a:ext cx="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1666875</xdr:colOff>
      <xdr:row>61</xdr:row>
      <xdr:rowOff>19050</xdr:rowOff>
    </xdr:from>
    <xdr:to>
      <xdr:col>2</xdr:col>
      <xdr:colOff>400050</xdr:colOff>
      <xdr:row>62</xdr:row>
      <xdr:rowOff>95250</xdr:rowOff>
    </xdr:to>
    <xdr:pic>
      <xdr:nvPicPr>
        <xdr:cNvPr id="315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4100" y="24507825"/>
          <a:ext cx="7429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114300</xdr:colOff>
      <xdr:row>62</xdr:row>
      <xdr:rowOff>47625</xdr:rowOff>
    </xdr:from>
    <xdr:to>
      <xdr:col>6</xdr:col>
      <xdr:colOff>1019175</xdr:colOff>
      <xdr:row>65</xdr:row>
      <xdr:rowOff>190500</xdr:rowOff>
    </xdr:to>
    <xdr:pic>
      <xdr:nvPicPr>
        <xdr:cNvPr id="3155" name="Рисунок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05700" y="25022175"/>
          <a:ext cx="90487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1047750</xdr:colOff>
      <xdr:row>5</xdr:row>
      <xdr:rowOff>914400</xdr:rowOff>
    </xdr:from>
    <xdr:to>
      <xdr:col>14</xdr:col>
      <xdr:colOff>752475</xdr:colOff>
      <xdr:row>7</xdr:row>
      <xdr:rowOff>200025</xdr:rowOff>
    </xdr:to>
    <xdr:pic>
      <xdr:nvPicPr>
        <xdr:cNvPr id="3156" name="Рисунок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54450" y="2105025"/>
          <a:ext cx="7620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71</xdr:row>
      <xdr:rowOff>409575</xdr:rowOff>
    </xdr:from>
    <xdr:to>
      <xdr:col>3</xdr:col>
      <xdr:colOff>0</xdr:colOff>
      <xdr:row>74</xdr:row>
      <xdr:rowOff>152400</xdr:rowOff>
    </xdr:to>
    <xdr:pic>
      <xdr:nvPicPr>
        <xdr:cNvPr id="1089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24069675"/>
          <a:ext cx="8763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1276350</xdr:colOff>
      <xdr:row>69</xdr:row>
      <xdr:rowOff>0</xdr:rowOff>
    </xdr:from>
    <xdr:to>
      <xdr:col>2</xdr:col>
      <xdr:colOff>2114550</xdr:colOff>
      <xdr:row>71</xdr:row>
      <xdr:rowOff>152400</xdr:rowOff>
    </xdr:to>
    <xdr:pic>
      <xdr:nvPicPr>
        <xdr:cNvPr id="109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22898100"/>
          <a:ext cx="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1666875</xdr:colOff>
      <xdr:row>70</xdr:row>
      <xdr:rowOff>19050</xdr:rowOff>
    </xdr:from>
    <xdr:to>
      <xdr:col>2</xdr:col>
      <xdr:colOff>400050</xdr:colOff>
      <xdr:row>71</xdr:row>
      <xdr:rowOff>95250</xdr:rowOff>
    </xdr:to>
    <xdr:pic>
      <xdr:nvPicPr>
        <xdr:cNvPr id="109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5075" y="23155275"/>
          <a:ext cx="7429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41</xdr:row>
      <xdr:rowOff>152400</xdr:rowOff>
    </xdr:from>
    <xdr:to>
      <xdr:col>3</xdr:col>
      <xdr:colOff>0</xdr:colOff>
      <xdr:row>44</xdr:row>
      <xdr:rowOff>152400</xdr:rowOff>
    </xdr:to>
    <xdr:pic>
      <xdr:nvPicPr>
        <xdr:cNvPr id="4160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13249275"/>
          <a:ext cx="8763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1276350</xdr:colOff>
      <xdr:row>39</xdr:row>
      <xdr:rowOff>0</xdr:rowOff>
    </xdr:from>
    <xdr:to>
      <xdr:col>2</xdr:col>
      <xdr:colOff>2114550</xdr:colOff>
      <xdr:row>41</xdr:row>
      <xdr:rowOff>152400</xdr:rowOff>
    </xdr:to>
    <xdr:pic>
      <xdr:nvPicPr>
        <xdr:cNvPr id="416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2658725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1666875</xdr:colOff>
      <xdr:row>40</xdr:row>
      <xdr:rowOff>19050</xdr:rowOff>
    </xdr:from>
    <xdr:to>
      <xdr:col>2</xdr:col>
      <xdr:colOff>400050</xdr:colOff>
      <xdr:row>41</xdr:row>
      <xdr:rowOff>95250</xdr:rowOff>
    </xdr:to>
    <xdr:pic>
      <xdr:nvPicPr>
        <xdr:cNvPr id="416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5075" y="12915900"/>
          <a:ext cx="7429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48</xdr:row>
      <xdr:rowOff>85725</xdr:rowOff>
    </xdr:from>
    <xdr:to>
      <xdr:col>3</xdr:col>
      <xdr:colOff>114300</xdr:colOff>
      <xdr:row>51</xdr:row>
      <xdr:rowOff>123825</xdr:rowOff>
    </xdr:to>
    <xdr:pic>
      <xdr:nvPicPr>
        <xdr:cNvPr id="5200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14430375"/>
          <a:ext cx="8667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1276350</xdr:colOff>
      <xdr:row>44</xdr:row>
      <xdr:rowOff>0</xdr:rowOff>
    </xdr:from>
    <xdr:to>
      <xdr:col>2</xdr:col>
      <xdr:colOff>2114550</xdr:colOff>
      <xdr:row>46</xdr:row>
      <xdr:rowOff>152400</xdr:rowOff>
    </xdr:to>
    <xdr:pic>
      <xdr:nvPicPr>
        <xdr:cNvPr id="520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3544550"/>
          <a:ext cx="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161925</xdr:colOff>
      <xdr:row>44</xdr:row>
      <xdr:rowOff>180975</xdr:rowOff>
    </xdr:from>
    <xdr:to>
      <xdr:col>2</xdr:col>
      <xdr:colOff>904875</xdr:colOff>
      <xdr:row>47</xdr:row>
      <xdr:rowOff>28575</xdr:rowOff>
    </xdr:to>
    <xdr:pic>
      <xdr:nvPicPr>
        <xdr:cNvPr id="520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900" y="13725525"/>
          <a:ext cx="7429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190500</xdr:colOff>
      <xdr:row>46</xdr:row>
      <xdr:rowOff>180975</xdr:rowOff>
    </xdr:from>
    <xdr:to>
      <xdr:col>7</xdr:col>
      <xdr:colOff>183697</xdr:colOff>
      <xdr:row>50</xdr:row>
      <xdr:rowOff>171450</xdr:rowOff>
    </xdr:to>
    <xdr:pic>
      <xdr:nvPicPr>
        <xdr:cNvPr id="5203" name="Рисунок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62875" y="14125575"/>
          <a:ext cx="9144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295275</xdr:colOff>
      <xdr:row>5</xdr:row>
      <xdr:rowOff>219075</xdr:rowOff>
    </xdr:from>
    <xdr:to>
      <xdr:col>14</xdr:col>
      <xdr:colOff>1076325</xdr:colOff>
      <xdr:row>7</xdr:row>
      <xdr:rowOff>209550</xdr:rowOff>
    </xdr:to>
    <xdr:pic>
      <xdr:nvPicPr>
        <xdr:cNvPr id="5204" name="Рисунок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0225" y="1409700"/>
          <a:ext cx="7810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50</xdr:row>
      <xdr:rowOff>152400</xdr:rowOff>
    </xdr:from>
    <xdr:to>
      <xdr:col>3</xdr:col>
      <xdr:colOff>0</xdr:colOff>
      <xdr:row>53</xdr:row>
      <xdr:rowOff>152400</xdr:rowOff>
    </xdr:to>
    <xdr:pic>
      <xdr:nvPicPr>
        <xdr:cNvPr id="2112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5973425"/>
          <a:ext cx="8763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1276350</xdr:colOff>
      <xdr:row>48</xdr:row>
      <xdr:rowOff>0</xdr:rowOff>
    </xdr:from>
    <xdr:to>
      <xdr:col>2</xdr:col>
      <xdr:colOff>2114550</xdr:colOff>
      <xdr:row>50</xdr:row>
      <xdr:rowOff>152400</xdr:rowOff>
    </xdr:to>
    <xdr:pic>
      <xdr:nvPicPr>
        <xdr:cNvPr id="211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15382875"/>
          <a:ext cx="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1666875</xdr:colOff>
      <xdr:row>49</xdr:row>
      <xdr:rowOff>19050</xdr:rowOff>
    </xdr:from>
    <xdr:to>
      <xdr:col>2</xdr:col>
      <xdr:colOff>400050</xdr:colOff>
      <xdr:row>50</xdr:row>
      <xdr:rowOff>95250</xdr:rowOff>
    </xdr:to>
    <xdr:pic>
      <xdr:nvPicPr>
        <xdr:cNvPr id="211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15640050"/>
          <a:ext cx="7429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43</xdr:row>
      <xdr:rowOff>190500</xdr:rowOff>
    </xdr:from>
    <xdr:to>
      <xdr:col>1</xdr:col>
      <xdr:colOff>1257300</xdr:colOff>
      <xdr:row>46</xdr:row>
      <xdr:rowOff>190500</xdr:rowOff>
    </xdr:to>
    <xdr:pic>
      <xdr:nvPicPr>
        <xdr:cNvPr id="6203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" y="14030325"/>
          <a:ext cx="10382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1143000</xdr:colOff>
      <xdr:row>41</xdr:row>
      <xdr:rowOff>104775</xdr:rowOff>
    </xdr:from>
    <xdr:to>
      <xdr:col>1</xdr:col>
      <xdr:colOff>1876425</xdr:colOff>
      <xdr:row>44</xdr:row>
      <xdr:rowOff>47625</xdr:rowOff>
    </xdr:to>
    <xdr:pic>
      <xdr:nvPicPr>
        <xdr:cNvPr id="620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13544550"/>
          <a:ext cx="7334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190500</xdr:colOff>
      <xdr:row>43</xdr:row>
      <xdr:rowOff>161925</xdr:rowOff>
    </xdr:from>
    <xdr:to>
      <xdr:col>5</xdr:col>
      <xdr:colOff>1095375</xdr:colOff>
      <xdr:row>47</xdr:row>
      <xdr:rowOff>152400</xdr:rowOff>
    </xdr:to>
    <xdr:pic>
      <xdr:nvPicPr>
        <xdr:cNvPr id="6205" name="Рисунок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05850" y="14001750"/>
          <a:ext cx="90487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Desktop\&#1040;&#1057;&#1059;&#1044;\6%20%20&#1052;&#1080;&#1085;&#1101;&#1085;&#1077;&#1088;&#1075;&#1086;%20%20&#1087;&#1088;&#1086;&#1077;&#1082;&#1090;%20&#1060;%2020%20(3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 refreshError="1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"/>
      <sheetName val="т2"/>
      <sheetName val="т3"/>
      <sheetName val="т4"/>
      <sheetName val="т5"/>
      <sheetName val="т6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>
        <row r="76">
          <cell r="D76">
            <v>18527</v>
          </cell>
        </row>
        <row r="77">
          <cell r="B77" t="str">
            <v>В1-02</v>
          </cell>
          <cell r="D77">
            <v>16543</v>
          </cell>
        </row>
        <row r="84">
          <cell r="F84">
            <v>6.5590000000000002</v>
          </cell>
        </row>
        <row r="96">
          <cell r="F96">
            <v>118497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G71"/>
  <sheetViews>
    <sheetView view="pageBreakPreview" topLeftCell="A43" zoomScale="80" zoomScaleNormal="70" zoomScaleSheetLayoutView="80" workbookViewId="0">
      <selection activeCell="P58" sqref="P58"/>
    </sheetView>
  </sheetViews>
  <sheetFormatPr defaultRowHeight="15.75"/>
  <cols>
    <col min="1" max="1" width="8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4" t="s">
        <v>173</v>
      </c>
    </row>
    <row r="2" spans="1:33" ht="18.75">
      <c r="P2" s="45" t="s">
        <v>54</v>
      </c>
    </row>
    <row r="3" spans="1:33" ht="18.75">
      <c r="P3" s="45" t="s">
        <v>174</v>
      </c>
    </row>
    <row r="4" spans="1:33" ht="18.75">
      <c r="P4" s="45"/>
    </row>
    <row r="5" spans="1:33" ht="18.75">
      <c r="N5" s="7"/>
      <c r="O5" s="146" t="s">
        <v>175</v>
      </c>
      <c r="P5" s="146"/>
    </row>
    <row r="6" spans="1:33" ht="75.75" customHeight="1">
      <c r="N6" s="147" t="s">
        <v>176</v>
      </c>
      <c r="O6" s="147"/>
      <c r="P6" s="147"/>
    </row>
    <row r="7" spans="1:33" ht="18.75">
      <c r="N7" s="95"/>
      <c r="O7" s="95"/>
      <c r="P7" s="95"/>
    </row>
    <row r="8" spans="1:33" ht="18.75">
      <c r="N8" s="95"/>
      <c r="P8" s="96" t="s">
        <v>177</v>
      </c>
    </row>
    <row r="9" spans="1:33" ht="18.75">
      <c r="P9" s="45"/>
    </row>
    <row r="10" spans="1:33" ht="45" customHeight="1">
      <c r="A10" s="141" t="s">
        <v>57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51"/>
      <c r="R10" s="51"/>
      <c r="S10" s="51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</row>
    <row r="11" spans="1:33" ht="18.7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</row>
    <row r="12" spans="1:33" ht="18.75">
      <c r="A12" s="143" t="s">
        <v>161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</row>
    <row r="13" spans="1:33">
      <c r="A13" s="144" t="s">
        <v>55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52"/>
      <c r="R13" s="52"/>
      <c r="S13" s="52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</row>
    <row r="14" spans="1:33" ht="18.75">
      <c r="A14" s="145" t="s">
        <v>224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53"/>
      <c r="R14" s="53"/>
      <c r="S14" s="53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</row>
    <row r="15" spans="1:33" ht="18.75">
      <c r="A15" s="87" t="s">
        <v>180</v>
      </c>
      <c r="B15" s="87"/>
      <c r="C15" s="87"/>
      <c r="D15" s="97" t="str">
        <f>т6!C15</f>
        <v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(Ямалгазинвест ЗАО Дог. № 56-01885В/14 от 26.01.15 - 1 шт.) (ВЛ 110 кВ - 163 км)</v>
      </c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53"/>
      <c r="R15" s="53"/>
      <c r="S15" s="53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</row>
    <row r="16" spans="1:33" ht="18.75">
      <c r="A16" s="87" t="s">
        <v>181</v>
      </c>
      <c r="B16" s="87"/>
      <c r="C16" s="87"/>
      <c r="D16" s="98" t="str">
        <f>т6!C16</f>
        <v>J_009-51-2-01.12-0028</v>
      </c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3" ht="18.75">
      <c r="A17" s="19" t="s">
        <v>179</v>
      </c>
      <c r="B17" s="19"/>
      <c r="C17" s="19"/>
      <c r="D17" s="19"/>
      <c r="E17" s="109" t="str">
        <f>т6!D17</f>
        <v>Утвержденные плановые значения показателей приведены в соответствии с 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v>
      </c>
      <c r="F17" s="137"/>
      <c r="G17" s="137"/>
      <c r="H17" s="137"/>
      <c r="I17" s="137"/>
      <c r="J17" s="137"/>
      <c r="K17" s="19"/>
      <c r="L17" s="19"/>
      <c r="M17" s="19"/>
      <c r="N17" s="19"/>
      <c r="O17" s="19"/>
      <c r="P17" s="19"/>
      <c r="Q17" s="53"/>
      <c r="R17" s="53"/>
      <c r="S17" s="53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</row>
    <row r="18" spans="1:33" s="42" customFormat="1" ht="22.5" customHeight="1">
      <c r="A18" s="140" t="s">
        <v>56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9"/>
      <c r="R18" s="19"/>
      <c r="S18" s="19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42" customFormat="1" ht="18.75">
      <c r="A19" s="87" t="s">
        <v>162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19"/>
      <c r="R19" s="19"/>
      <c r="S19" s="19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</row>
    <row r="20" spans="1:33" s="42" customFormat="1" ht="18.75">
      <c r="A20" s="149" t="s">
        <v>182</v>
      </c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9"/>
      <c r="R20" s="19"/>
      <c r="S20" s="19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</row>
    <row r="21" spans="1:33" s="42" customFormat="1" ht="18.75" customHeight="1">
      <c r="A21" s="140" t="s">
        <v>63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9"/>
      <c r="R21" s="19"/>
      <c r="S21" s="19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ht="15" customHeight="1">
      <c r="A22" s="157" t="s">
        <v>10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</row>
    <row r="23" spans="1:33" ht="15" customHeight="1">
      <c r="A23" s="150" t="s">
        <v>0</v>
      </c>
      <c r="B23" s="151" t="s">
        <v>2</v>
      </c>
      <c r="C23" s="152" t="s">
        <v>52</v>
      </c>
      <c r="D23" s="152"/>
      <c r="E23" s="152"/>
      <c r="F23" s="152"/>
      <c r="G23" s="152"/>
      <c r="H23" s="152"/>
      <c r="I23" s="152"/>
      <c r="J23" s="152" t="s">
        <v>53</v>
      </c>
      <c r="K23" s="152"/>
      <c r="L23" s="152"/>
      <c r="M23" s="152"/>
      <c r="N23" s="152"/>
      <c r="O23" s="152"/>
      <c r="P23" s="152"/>
      <c r="Q23" s="43"/>
    </row>
    <row r="24" spans="1:33" ht="41.25" customHeight="1">
      <c r="A24" s="150"/>
      <c r="B24" s="151"/>
      <c r="C24" s="153" t="s">
        <v>73</v>
      </c>
      <c r="D24" s="154"/>
      <c r="E24" s="154"/>
      <c r="F24" s="154"/>
      <c r="G24" s="154"/>
      <c r="H24" s="154"/>
      <c r="I24" s="155"/>
      <c r="J24" s="153" t="s">
        <v>200</v>
      </c>
      <c r="K24" s="154"/>
      <c r="L24" s="154"/>
      <c r="M24" s="154"/>
      <c r="N24" s="154"/>
      <c r="O24" s="154"/>
      <c r="P24" s="155"/>
      <c r="Q24" s="43"/>
    </row>
    <row r="25" spans="1:33" ht="33.75" customHeight="1">
      <c r="A25" s="150"/>
      <c r="B25" s="151"/>
      <c r="C25" s="151" t="s">
        <v>13</v>
      </c>
      <c r="D25" s="151"/>
      <c r="E25" s="151"/>
      <c r="F25" s="151"/>
      <c r="G25" s="151" t="s">
        <v>128</v>
      </c>
      <c r="H25" s="156"/>
      <c r="I25" s="156"/>
      <c r="J25" s="151" t="s">
        <v>13</v>
      </c>
      <c r="K25" s="151"/>
      <c r="L25" s="151"/>
      <c r="M25" s="151"/>
      <c r="N25" s="151" t="s">
        <v>128</v>
      </c>
      <c r="O25" s="156"/>
      <c r="P25" s="156"/>
    </row>
    <row r="26" spans="1:33" s="9" customFormat="1" ht="63">
      <c r="A26" s="150"/>
      <c r="B26" s="151"/>
      <c r="C26" s="66" t="s">
        <v>31</v>
      </c>
      <c r="D26" s="66" t="s">
        <v>9</v>
      </c>
      <c r="E26" s="66" t="s">
        <v>119</v>
      </c>
      <c r="F26" s="66" t="s">
        <v>11</v>
      </c>
      <c r="G26" s="66" t="s">
        <v>14</v>
      </c>
      <c r="H26" s="66" t="s">
        <v>58</v>
      </c>
      <c r="I26" s="13" t="s">
        <v>59</v>
      </c>
      <c r="J26" s="66" t="s">
        <v>31</v>
      </c>
      <c r="K26" s="66" t="s">
        <v>9</v>
      </c>
      <c r="L26" s="66" t="s">
        <v>119</v>
      </c>
      <c r="M26" s="66" t="s">
        <v>11</v>
      </c>
      <c r="N26" s="66" t="s">
        <v>14</v>
      </c>
      <c r="O26" s="66" t="s">
        <v>60</v>
      </c>
      <c r="P26" s="13" t="s">
        <v>59</v>
      </c>
      <c r="Q26" s="12"/>
    </row>
    <row r="27" spans="1:33" s="12" customFormat="1">
      <c r="A27" s="71">
        <v>1</v>
      </c>
      <c r="B27" s="66">
        <v>2</v>
      </c>
      <c r="C27" s="66">
        <v>3</v>
      </c>
      <c r="D27" s="66">
        <v>4</v>
      </c>
      <c r="E27" s="66">
        <v>5</v>
      </c>
      <c r="F27" s="66">
        <v>6</v>
      </c>
      <c r="G27" s="66">
        <v>7</v>
      </c>
      <c r="H27" s="66">
        <v>8</v>
      </c>
      <c r="I27" s="13">
        <v>9</v>
      </c>
      <c r="J27" s="66">
        <v>10</v>
      </c>
      <c r="K27" s="13">
        <v>11</v>
      </c>
      <c r="L27" s="66">
        <v>12</v>
      </c>
      <c r="M27" s="13">
        <v>13</v>
      </c>
      <c r="N27" s="66">
        <v>14</v>
      </c>
      <c r="O27" s="13">
        <v>15</v>
      </c>
      <c r="P27" s="66">
        <v>16</v>
      </c>
    </row>
    <row r="28" spans="1:33" s="9" customFormat="1" ht="47.25">
      <c r="A28" s="71">
        <v>1</v>
      </c>
      <c r="B28" s="14" t="s">
        <v>115</v>
      </c>
      <c r="C28" s="66" t="s">
        <v>139</v>
      </c>
      <c r="D28" s="66" t="s">
        <v>127</v>
      </c>
      <c r="E28" s="66" t="s">
        <v>127</v>
      </c>
      <c r="F28" s="66" t="s">
        <v>127</v>
      </c>
      <c r="G28" s="66" t="s">
        <v>127</v>
      </c>
      <c r="H28" s="66" t="s">
        <v>127</v>
      </c>
      <c r="I28" s="66" t="s">
        <v>127</v>
      </c>
      <c r="J28" s="66" t="s">
        <v>127</v>
      </c>
      <c r="K28" s="66" t="s">
        <v>127</v>
      </c>
      <c r="L28" s="66" t="s">
        <v>127</v>
      </c>
      <c r="M28" s="66" t="s">
        <v>127</v>
      </c>
      <c r="N28" s="66" t="s">
        <v>127</v>
      </c>
      <c r="O28" s="66" t="s">
        <v>127</v>
      </c>
      <c r="P28" s="66" t="s">
        <v>127</v>
      </c>
    </row>
    <row r="29" spans="1:33" s="9" customFormat="1" ht="63">
      <c r="A29" s="71" t="s">
        <v>98</v>
      </c>
      <c r="B29" s="15" t="s">
        <v>77</v>
      </c>
      <c r="C29" s="66"/>
      <c r="D29" s="66" t="s">
        <v>96</v>
      </c>
      <c r="E29" s="66"/>
      <c r="F29" s="66" t="s">
        <v>74</v>
      </c>
      <c r="G29" s="16" t="s">
        <v>35</v>
      </c>
      <c r="H29" s="10"/>
      <c r="I29" s="11"/>
      <c r="J29" s="66">
        <v>110</v>
      </c>
      <c r="K29" s="66" t="s">
        <v>211</v>
      </c>
      <c r="L29" s="66">
        <v>1</v>
      </c>
      <c r="M29" s="66" t="s">
        <v>74</v>
      </c>
      <c r="N29" s="16" t="str">
        <f>[2]Лист1!B77</f>
        <v>В1-02</v>
      </c>
      <c r="O29" s="16">
        <f>[2]Лист1!D77</f>
        <v>16543</v>
      </c>
      <c r="P29" s="11">
        <f>L29*O29</f>
        <v>16543</v>
      </c>
    </row>
    <row r="30" spans="1:33" s="9" customFormat="1" ht="63">
      <c r="A30" s="71" t="s">
        <v>99</v>
      </c>
      <c r="B30" s="15" t="s">
        <v>78</v>
      </c>
      <c r="C30" s="66"/>
      <c r="D30" s="66" t="s">
        <v>28</v>
      </c>
      <c r="E30" s="66"/>
      <c r="F30" s="66" t="s">
        <v>74</v>
      </c>
      <c r="G30" s="16" t="s">
        <v>35</v>
      </c>
      <c r="H30" s="10"/>
      <c r="I30" s="11"/>
      <c r="J30" s="66">
        <v>10</v>
      </c>
      <c r="K30" s="126" t="s">
        <v>212</v>
      </c>
      <c r="L30" s="66">
        <v>7</v>
      </c>
      <c r="M30" s="66" t="s">
        <v>74</v>
      </c>
      <c r="N30" s="16" t="s">
        <v>213</v>
      </c>
      <c r="O30" s="16">
        <v>1660</v>
      </c>
      <c r="P30" s="11">
        <f>L30*O30</f>
        <v>11620</v>
      </c>
    </row>
    <row r="31" spans="1:33" s="9" customFormat="1" ht="15" customHeight="1">
      <c r="A31" s="72"/>
      <c r="B31" s="15" t="s">
        <v>1</v>
      </c>
      <c r="C31" s="66"/>
      <c r="D31" s="66"/>
      <c r="E31" s="66"/>
      <c r="F31" s="66"/>
      <c r="G31" s="16"/>
      <c r="H31" s="10"/>
      <c r="I31" s="11"/>
      <c r="J31" s="66"/>
      <c r="K31" s="66"/>
      <c r="L31" s="66"/>
      <c r="M31" s="66"/>
      <c r="N31" s="16"/>
      <c r="O31" s="10"/>
      <c r="P31" s="11"/>
    </row>
    <row r="32" spans="1:33" s="19" customFormat="1" ht="47.25">
      <c r="A32" s="73">
        <v>2</v>
      </c>
      <c r="B32" s="14" t="s">
        <v>29</v>
      </c>
      <c r="C32" s="66" t="s">
        <v>127</v>
      </c>
      <c r="D32" s="66" t="s">
        <v>127</v>
      </c>
      <c r="E32" s="66" t="s">
        <v>127</v>
      </c>
      <c r="F32" s="66" t="s">
        <v>127</v>
      </c>
      <c r="G32" s="66" t="s">
        <v>127</v>
      </c>
      <c r="H32" s="66" t="s">
        <v>127</v>
      </c>
      <c r="I32" s="66" t="s">
        <v>127</v>
      </c>
      <c r="J32" s="66" t="s">
        <v>127</v>
      </c>
      <c r="K32" s="66" t="s">
        <v>127</v>
      </c>
      <c r="L32" s="66" t="s">
        <v>127</v>
      </c>
      <c r="M32" s="66" t="s">
        <v>127</v>
      </c>
      <c r="N32" s="66" t="s">
        <v>127</v>
      </c>
      <c r="O32" s="66" t="s">
        <v>127</v>
      </c>
      <c r="P32" s="66" t="s">
        <v>127</v>
      </c>
    </row>
    <row r="33" spans="1:16" s="19" customFormat="1" ht="46.5" customHeight="1">
      <c r="A33" s="73" t="s">
        <v>100</v>
      </c>
      <c r="B33" s="15" t="s">
        <v>75</v>
      </c>
      <c r="C33" s="66"/>
      <c r="D33" s="81" t="s">
        <v>140</v>
      </c>
      <c r="E33" s="66"/>
      <c r="F33" s="66" t="s">
        <v>74</v>
      </c>
      <c r="G33" s="16" t="s">
        <v>34</v>
      </c>
      <c r="H33" s="21"/>
      <c r="I33" s="18"/>
      <c r="J33" s="66">
        <v>110</v>
      </c>
      <c r="K33" s="81" t="s">
        <v>140</v>
      </c>
      <c r="L33" s="66">
        <v>1</v>
      </c>
      <c r="M33" s="66" t="s">
        <v>74</v>
      </c>
      <c r="N33" s="90" t="s">
        <v>163</v>
      </c>
      <c r="O33" s="91">
        <f>[2]Лист1!D76</f>
        <v>18527</v>
      </c>
      <c r="P33" s="24">
        <f>L33*O33</f>
        <v>18527</v>
      </c>
    </row>
    <row r="34" spans="1:16" s="19" customFormat="1" ht="49.5" customHeight="1">
      <c r="A34" s="73" t="s">
        <v>101</v>
      </c>
      <c r="B34" s="15" t="s">
        <v>76</v>
      </c>
      <c r="C34" s="66"/>
      <c r="D34" s="81" t="s">
        <v>140</v>
      </c>
      <c r="E34" s="66"/>
      <c r="F34" s="66" t="s">
        <v>74</v>
      </c>
      <c r="G34" s="16" t="s">
        <v>34</v>
      </c>
      <c r="H34" s="21"/>
      <c r="I34" s="18"/>
      <c r="J34" s="66"/>
      <c r="K34" s="81" t="s">
        <v>140</v>
      </c>
      <c r="L34" s="66"/>
      <c r="M34" s="66" t="s">
        <v>74</v>
      </c>
      <c r="N34" s="16" t="s">
        <v>34</v>
      </c>
      <c r="O34" s="21"/>
      <c r="P34" s="18"/>
    </row>
    <row r="35" spans="1:16" s="19" customFormat="1" ht="16.5" customHeight="1">
      <c r="A35" s="73"/>
      <c r="B35" s="15" t="s">
        <v>1</v>
      </c>
      <c r="C35" s="66"/>
      <c r="D35" s="81"/>
      <c r="E35" s="66"/>
      <c r="F35" s="66"/>
      <c r="G35" s="16"/>
      <c r="H35" s="21"/>
      <c r="I35" s="18"/>
      <c r="J35" s="66"/>
      <c r="K35" s="81"/>
      <c r="L35" s="66"/>
      <c r="M35" s="66"/>
      <c r="N35" s="16"/>
      <c r="O35" s="21"/>
      <c r="P35" s="18"/>
    </row>
    <row r="36" spans="1:16" s="19" customFormat="1" ht="47.25">
      <c r="A36" s="73" t="s">
        <v>102</v>
      </c>
      <c r="B36" s="15" t="s">
        <v>147</v>
      </c>
      <c r="C36" s="66" t="s">
        <v>127</v>
      </c>
      <c r="D36" s="66" t="s">
        <v>127</v>
      </c>
      <c r="E36" s="66" t="s">
        <v>127</v>
      </c>
      <c r="F36" s="66" t="s">
        <v>127</v>
      </c>
      <c r="G36" s="66" t="s">
        <v>127</v>
      </c>
      <c r="H36" s="66" t="s">
        <v>127</v>
      </c>
      <c r="I36" s="66" t="s">
        <v>127</v>
      </c>
      <c r="J36" s="66" t="s">
        <v>127</v>
      </c>
      <c r="K36" s="66" t="s">
        <v>127</v>
      </c>
      <c r="L36" s="66" t="s">
        <v>127</v>
      </c>
      <c r="M36" s="66" t="s">
        <v>127</v>
      </c>
      <c r="N36" s="66" t="s">
        <v>127</v>
      </c>
      <c r="O36" s="66" t="s">
        <v>127</v>
      </c>
      <c r="P36" s="66" t="s">
        <v>127</v>
      </c>
    </row>
    <row r="37" spans="1:16" s="19" customFormat="1" ht="31.5">
      <c r="A37" s="73" t="s">
        <v>104</v>
      </c>
      <c r="B37" s="15" t="s">
        <v>79</v>
      </c>
      <c r="C37" s="66"/>
      <c r="D37" s="66" t="s">
        <v>33</v>
      </c>
      <c r="E37" s="66"/>
      <c r="F37" s="66" t="s">
        <v>21</v>
      </c>
      <c r="G37" s="17" t="s">
        <v>36</v>
      </c>
      <c r="H37" s="21"/>
      <c r="I37" s="18"/>
      <c r="J37" s="66"/>
      <c r="K37" s="66" t="s">
        <v>33</v>
      </c>
      <c r="L37" s="66"/>
      <c r="M37" s="66" t="s">
        <v>21</v>
      </c>
      <c r="N37" s="17" t="s">
        <v>36</v>
      </c>
      <c r="O37" s="21"/>
      <c r="P37" s="18"/>
    </row>
    <row r="38" spans="1:16" s="19" customFormat="1" ht="31.5">
      <c r="A38" s="73" t="s">
        <v>105</v>
      </c>
      <c r="B38" s="15" t="s">
        <v>80</v>
      </c>
      <c r="C38" s="66"/>
      <c r="D38" s="66" t="s">
        <v>33</v>
      </c>
      <c r="E38" s="66"/>
      <c r="F38" s="66" t="s">
        <v>21</v>
      </c>
      <c r="G38" s="17" t="s">
        <v>36</v>
      </c>
      <c r="H38" s="21"/>
      <c r="I38" s="18"/>
      <c r="J38" s="66"/>
      <c r="K38" s="66" t="s">
        <v>33</v>
      </c>
      <c r="L38" s="66"/>
      <c r="M38" s="66" t="s">
        <v>21</v>
      </c>
      <c r="N38" s="17" t="s">
        <v>36</v>
      </c>
      <c r="O38" s="21"/>
      <c r="P38" s="18"/>
    </row>
    <row r="39" spans="1:16" s="19" customFormat="1" ht="14.25" customHeight="1">
      <c r="A39" s="73"/>
      <c r="B39" s="15" t="s">
        <v>1</v>
      </c>
      <c r="C39" s="66"/>
      <c r="D39" s="66"/>
      <c r="E39" s="66"/>
      <c r="F39" s="66"/>
      <c r="G39" s="17"/>
      <c r="H39" s="21"/>
      <c r="I39" s="18"/>
      <c r="J39" s="66"/>
      <c r="K39" s="66"/>
      <c r="L39" s="66"/>
      <c r="M39" s="66"/>
      <c r="N39" s="17"/>
      <c r="O39" s="21"/>
      <c r="P39" s="18"/>
    </row>
    <row r="40" spans="1:16" s="19" customFormat="1" ht="33" customHeight="1">
      <c r="A40" s="73" t="s">
        <v>103</v>
      </c>
      <c r="B40" s="15" t="s">
        <v>148</v>
      </c>
      <c r="C40" s="66" t="s">
        <v>127</v>
      </c>
      <c r="D40" s="66" t="s">
        <v>127</v>
      </c>
      <c r="E40" s="66" t="s">
        <v>127</v>
      </c>
      <c r="F40" s="66" t="s">
        <v>127</v>
      </c>
      <c r="G40" s="66" t="s">
        <v>127</v>
      </c>
      <c r="H40" s="66" t="s">
        <v>127</v>
      </c>
      <c r="I40" s="66" t="s">
        <v>127</v>
      </c>
      <c r="J40" s="66" t="s">
        <v>127</v>
      </c>
      <c r="K40" s="66" t="s">
        <v>127</v>
      </c>
      <c r="L40" s="66" t="s">
        <v>127</v>
      </c>
      <c r="M40" s="66" t="s">
        <v>127</v>
      </c>
      <c r="N40" s="66" t="s">
        <v>127</v>
      </c>
      <c r="O40" s="66" t="s">
        <v>127</v>
      </c>
      <c r="P40" s="66" t="s">
        <v>127</v>
      </c>
    </row>
    <row r="41" spans="1:16" s="19" customFormat="1" ht="34.5" customHeight="1">
      <c r="A41" s="73" t="s">
        <v>106</v>
      </c>
      <c r="B41" s="15" t="s">
        <v>81</v>
      </c>
      <c r="C41" s="20"/>
      <c r="D41" s="66" t="s">
        <v>141</v>
      </c>
      <c r="E41" s="21"/>
      <c r="F41" s="66" t="s">
        <v>12</v>
      </c>
      <c r="G41" s="17" t="s">
        <v>37</v>
      </c>
      <c r="H41" s="21"/>
      <c r="I41" s="18"/>
      <c r="J41" s="20"/>
      <c r="K41" s="66" t="s">
        <v>141</v>
      </c>
      <c r="L41" s="21"/>
      <c r="M41" s="66" t="s">
        <v>12</v>
      </c>
      <c r="N41" s="90" t="s">
        <v>164</v>
      </c>
      <c r="O41" s="21"/>
      <c r="P41" s="18">
        <f>L41*O41</f>
        <v>0</v>
      </c>
    </row>
    <row r="42" spans="1:16" s="19" customFormat="1" ht="41.25" customHeight="1">
      <c r="A42" s="73" t="s">
        <v>107</v>
      </c>
      <c r="B42" s="15" t="s">
        <v>82</v>
      </c>
      <c r="C42" s="20"/>
      <c r="D42" s="66" t="s">
        <v>141</v>
      </c>
      <c r="E42" s="21"/>
      <c r="F42" s="66" t="s">
        <v>12</v>
      </c>
      <c r="G42" s="17" t="s">
        <v>37</v>
      </c>
      <c r="H42" s="21"/>
      <c r="I42" s="18"/>
      <c r="J42" s="20"/>
      <c r="K42" s="66" t="s">
        <v>141</v>
      </c>
      <c r="L42" s="21"/>
      <c r="M42" s="66" t="s">
        <v>12</v>
      </c>
      <c r="N42" s="17" t="s">
        <v>37</v>
      </c>
      <c r="O42" s="21"/>
      <c r="P42" s="18"/>
    </row>
    <row r="43" spans="1:16" s="19" customFormat="1">
      <c r="A43" s="73"/>
      <c r="B43" s="15" t="s">
        <v>1</v>
      </c>
      <c r="C43" s="20"/>
      <c r="D43" s="66"/>
      <c r="E43" s="21"/>
      <c r="F43" s="66"/>
      <c r="G43" s="17"/>
      <c r="H43" s="21"/>
      <c r="I43" s="18"/>
      <c r="J43" s="20"/>
      <c r="K43" s="66"/>
      <c r="L43" s="21"/>
      <c r="M43" s="66"/>
      <c r="N43" s="17"/>
      <c r="O43" s="21"/>
      <c r="P43" s="18"/>
    </row>
    <row r="44" spans="1:16" s="19" customFormat="1" ht="47.25">
      <c r="A44" s="73">
        <v>4</v>
      </c>
      <c r="B44" s="15" t="s">
        <v>4</v>
      </c>
      <c r="C44" s="66"/>
      <c r="D44" s="66" t="s">
        <v>84</v>
      </c>
      <c r="E44" s="22" t="s">
        <v>108</v>
      </c>
      <c r="F44" s="22" t="s">
        <v>32</v>
      </c>
      <c r="G44" s="17" t="s">
        <v>38</v>
      </c>
      <c r="H44" s="21"/>
      <c r="I44" s="18"/>
      <c r="J44" s="66"/>
      <c r="K44" s="66" t="s">
        <v>165</v>
      </c>
      <c r="L44" s="22">
        <f>P45/0.6</f>
        <v>2153.3333333333335</v>
      </c>
      <c r="M44" s="22" t="s">
        <v>32</v>
      </c>
      <c r="N44" s="17" t="s">
        <v>38</v>
      </c>
      <c r="O44" s="21">
        <f>[2]Лист1!F84</f>
        <v>6.5590000000000002</v>
      </c>
      <c r="P44" s="24">
        <f>L44*O44</f>
        <v>14123.713333333335</v>
      </c>
    </row>
    <row r="45" spans="1:16" s="19" customFormat="1" ht="47.25">
      <c r="A45" s="73">
        <v>5</v>
      </c>
      <c r="B45" s="15" t="s">
        <v>95</v>
      </c>
      <c r="C45" s="66"/>
      <c r="D45" s="66" t="s">
        <v>127</v>
      </c>
      <c r="E45" s="22" t="s">
        <v>109</v>
      </c>
      <c r="F45" s="22" t="s">
        <v>32</v>
      </c>
      <c r="G45" s="17" t="s">
        <v>39</v>
      </c>
      <c r="H45" s="3" t="s">
        <v>127</v>
      </c>
      <c r="I45" s="3" t="s">
        <v>127</v>
      </c>
      <c r="J45" s="66"/>
      <c r="K45" s="66" t="s">
        <v>127</v>
      </c>
      <c r="L45" s="22" t="s">
        <v>109</v>
      </c>
      <c r="M45" s="22" t="s">
        <v>32</v>
      </c>
      <c r="N45" s="17" t="s">
        <v>39</v>
      </c>
      <c r="O45" s="3" t="s">
        <v>127</v>
      </c>
      <c r="P45" s="3">
        <f>SUM(P46:P48)</f>
        <v>1292</v>
      </c>
    </row>
    <row r="46" spans="1:16" s="19" customFormat="1" ht="78.75">
      <c r="A46" s="73" t="s">
        <v>110</v>
      </c>
      <c r="B46" s="15" t="s">
        <v>77</v>
      </c>
      <c r="C46" s="66"/>
      <c r="D46" s="66" t="s">
        <v>127</v>
      </c>
      <c r="E46" s="22"/>
      <c r="F46" s="22" t="s">
        <v>32</v>
      </c>
      <c r="G46" s="17" t="s">
        <v>39</v>
      </c>
      <c r="H46" s="3" t="s">
        <v>127</v>
      </c>
      <c r="I46" s="3" t="s">
        <v>127</v>
      </c>
      <c r="J46" s="66"/>
      <c r="K46" s="127" t="s">
        <v>214</v>
      </c>
      <c r="L46" s="13">
        <v>1</v>
      </c>
      <c r="M46" s="22" t="s">
        <v>32</v>
      </c>
      <c r="N46" s="17" t="s">
        <v>39</v>
      </c>
      <c r="O46" s="3">
        <v>500</v>
      </c>
      <c r="P46" s="3">
        <f>L46*O46</f>
        <v>500</v>
      </c>
    </row>
    <row r="47" spans="1:16" s="19" customFormat="1" ht="110.25">
      <c r="A47" s="73" t="s">
        <v>111</v>
      </c>
      <c r="B47" s="15" t="s">
        <v>78</v>
      </c>
      <c r="C47" s="66"/>
      <c r="D47" s="66" t="s">
        <v>127</v>
      </c>
      <c r="E47" s="22"/>
      <c r="F47" s="22" t="s">
        <v>32</v>
      </c>
      <c r="G47" s="17" t="s">
        <v>39</v>
      </c>
      <c r="H47" s="3" t="s">
        <v>127</v>
      </c>
      <c r="I47" s="3" t="s">
        <v>127</v>
      </c>
      <c r="J47" s="66"/>
      <c r="K47" s="127" t="s">
        <v>215</v>
      </c>
      <c r="L47" s="13">
        <v>1</v>
      </c>
      <c r="M47" s="22" t="s">
        <v>32</v>
      </c>
      <c r="N47" s="17" t="s">
        <v>39</v>
      </c>
      <c r="O47" s="3">
        <v>60</v>
      </c>
      <c r="P47" s="3">
        <f>L47*O47</f>
        <v>60</v>
      </c>
    </row>
    <row r="48" spans="1:16" s="19" customFormat="1" ht="31.5">
      <c r="A48" s="73" t="s">
        <v>1</v>
      </c>
      <c r="B48" s="15" t="s">
        <v>1</v>
      </c>
      <c r="C48" s="66"/>
      <c r="D48" s="66" t="s">
        <v>127</v>
      </c>
      <c r="E48" s="22"/>
      <c r="F48" s="22" t="s">
        <v>32</v>
      </c>
      <c r="G48" s="17" t="s">
        <v>39</v>
      </c>
      <c r="H48" s="3" t="s">
        <v>127</v>
      </c>
      <c r="I48" s="3" t="s">
        <v>127</v>
      </c>
      <c r="J48" s="66"/>
      <c r="K48" s="66" t="s">
        <v>216</v>
      </c>
      <c r="L48" s="13">
        <v>1</v>
      </c>
      <c r="M48" s="22" t="s">
        <v>32</v>
      </c>
      <c r="N48" s="17" t="s">
        <v>39</v>
      </c>
      <c r="O48" s="3">
        <v>732</v>
      </c>
      <c r="P48" s="3">
        <f>L48*O48</f>
        <v>732</v>
      </c>
    </row>
    <row r="49" spans="1:16" s="19" customFormat="1" ht="18.75">
      <c r="A49" s="73" t="s">
        <v>112</v>
      </c>
      <c r="B49" s="15" t="s">
        <v>75</v>
      </c>
      <c r="C49" s="66"/>
      <c r="D49" s="66" t="s">
        <v>127</v>
      </c>
      <c r="E49" s="22"/>
      <c r="F49" s="22" t="s">
        <v>32</v>
      </c>
      <c r="G49" s="17" t="s">
        <v>39</v>
      </c>
      <c r="H49" s="3" t="s">
        <v>127</v>
      </c>
      <c r="I49" s="3" t="s">
        <v>127</v>
      </c>
      <c r="J49" s="66"/>
      <c r="K49" s="66" t="s">
        <v>127</v>
      </c>
      <c r="L49" s="22"/>
      <c r="M49" s="22" t="s">
        <v>32</v>
      </c>
      <c r="N49" s="17" t="s">
        <v>39</v>
      </c>
      <c r="O49" s="3" t="s">
        <v>127</v>
      </c>
      <c r="P49" s="3" t="s">
        <v>127</v>
      </c>
    </row>
    <row r="50" spans="1:16" s="19" customFormat="1" ht="18.75">
      <c r="A50" s="73" t="s">
        <v>112</v>
      </c>
      <c r="B50" s="15" t="s">
        <v>76</v>
      </c>
      <c r="C50" s="66"/>
      <c r="D50" s="66" t="s">
        <v>127</v>
      </c>
      <c r="E50" s="22"/>
      <c r="F50" s="22" t="s">
        <v>32</v>
      </c>
      <c r="G50" s="17" t="s">
        <v>39</v>
      </c>
      <c r="H50" s="3" t="s">
        <v>127</v>
      </c>
      <c r="I50" s="3" t="s">
        <v>127</v>
      </c>
      <c r="J50" s="66"/>
      <c r="K50" s="66" t="s">
        <v>127</v>
      </c>
      <c r="L50" s="22"/>
      <c r="M50" s="22" t="s">
        <v>32</v>
      </c>
      <c r="N50" s="17" t="s">
        <v>39</v>
      </c>
      <c r="O50" s="3" t="s">
        <v>127</v>
      </c>
      <c r="P50" s="3" t="s">
        <v>127</v>
      </c>
    </row>
    <row r="51" spans="1:16" s="19" customFormat="1" ht="18.75">
      <c r="A51" s="73"/>
      <c r="B51" s="15" t="s">
        <v>1</v>
      </c>
      <c r="C51" s="66"/>
      <c r="D51" s="66" t="s">
        <v>127</v>
      </c>
      <c r="E51" s="22"/>
      <c r="F51" s="22" t="s">
        <v>32</v>
      </c>
      <c r="G51" s="17" t="s">
        <v>39</v>
      </c>
      <c r="H51" s="3" t="s">
        <v>127</v>
      </c>
      <c r="I51" s="3" t="s">
        <v>127</v>
      </c>
      <c r="J51" s="66"/>
      <c r="K51" s="66" t="s">
        <v>127</v>
      </c>
      <c r="L51" s="22"/>
      <c r="M51" s="22" t="s">
        <v>32</v>
      </c>
      <c r="N51" s="17" t="s">
        <v>39</v>
      </c>
      <c r="O51" s="3" t="s">
        <v>127</v>
      </c>
      <c r="P51" s="3" t="s">
        <v>127</v>
      </c>
    </row>
    <row r="52" spans="1:16" s="19" customFormat="1" ht="18.75">
      <c r="A52" s="73" t="s">
        <v>112</v>
      </c>
      <c r="B52" s="15" t="s">
        <v>79</v>
      </c>
      <c r="C52" s="66"/>
      <c r="D52" s="66" t="s">
        <v>127</v>
      </c>
      <c r="E52" s="22"/>
      <c r="F52" s="22" t="s">
        <v>32</v>
      </c>
      <c r="G52" s="17" t="s">
        <v>39</v>
      </c>
      <c r="H52" s="3" t="s">
        <v>127</v>
      </c>
      <c r="I52" s="3" t="s">
        <v>127</v>
      </c>
      <c r="J52" s="66"/>
      <c r="K52" s="66" t="s">
        <v>127</v>
      </c>
      <c r="L52" s="22"/>
      <c r="M52" s="22" t="s">
        <v>32</v>
      </c>
      <c r="N52" s="17" t="s">
        <v>39</v>
      </c>
      <c r="O52" s="3" t="s">
        <v>127</v>
      </c>
      <c r="P52" s="3" t="s">
        <v>127</v>
      </c>
    </row>
    <row r="53" spans="1:16" s="19" customFormat="1" ht="18.75">
      <c r="A53" s="73" t="s">
        <v>112</v>
      </c>
      <c r="B53" s="15" t="s">
        <v>80</v>
      </c>
      <c r="C53" s="66"/>
      <c r="D53" s="66" t="s">
        <v>127</v>
      </c>
      <c r="E53" s="22"/>
      <c r="F53" s="22" t="s">
        <v>32</v>
      </c>
      <c r="G53" s="17" t="s">
        <v>39</v>
      </c>
      <c r="H53" s="3" t="s">
        <v>127</v>
      </c>
      <c r="I53" s="3" t="s">
        <v>127</v>
      </c>
      <c r="J53" s="66"/>
      <c r="K53" s="66" t="s">
        <v>127</v>
      </c>
      <c r="L53" s="22"/>
      <c r="M53" s="22" t="s">
        <v>32</v>
      </c>
      <c r="N53" s="17" t="s">
        <v>39</v>
      </c>
      <c r="O53" s="3" t="s">
        <v>127</v>
      </c>
      <c r="P53" s="3" t="s">
        <v>127</v>
      </c>
    </row>
    <row r="54" spans="1:16" s="19" customFormat="1" ht="18.75">
      <c r="A54" s="73"/>
      <c r="B54" s="15" t="s">
        <v>1</v>
      </c>
      <c r="C54" s="66"/>
      <c r="D54" s="66" t="s">
        <v>127</v>
      </c>
      <c r="E54" s="22"/>
      <c r="F54" s="22" t="s">
        <v>32</v>
      </c>
      <c r="G54" s="17" t="s">
        <v>39</v>
      </c>
      <c r="H54" s="3" t="s">
        <v>127</v>
      </c>
      <c r="I54" s="3" t="s">
        <v>127</v>
      </c>
      <c r="J54" s="66"/>
      <c r="K54" s="66" t="s">
        <v>127</v>
      </c>
      <c r="L54" s="22"/>
      <c r="M54" s="22" t="s">
        <v>32</v>
      </c>
      <c r="N54" s="17" t="s">
        <v>39</v>
      </c>
      <c r="O54" s="3" t="s">
        <v>127</v>
      </c>
      <c r="P54" s="3" t="s">
        <v>127</v>
      </c>
    </row>
    <row r="55" spans="1:16" s="19" customFormat="1" ht="99" customHeight="1">
      <c r="A55" s="73" t="s">
        <v>112</v>
      </c>
      <c r="B55" s="15" t="s">
        <v>116</v>
      </c>
      <c r="C55" s="66"/>
      <c r="D55" s="66" t="s">
        <v>114</v>
      </c>
      <c r="E55" s="22"/>
      <c r="F55" s="22" t="s">
        <v>32</v>
      </c>
      <c r="G55" s="17" t="s">
        <v>39</v>
      </c>
      <c r="H55" s="3" t="s">
        <v>127</v>
      </c>
      <c r="I55" s="3" t="s">
        <v>127</v>
      </c>
      <c r="J55" s="66"/>
      <c r="K55" s="66" t="s">
        <v>114</v>
      </c>
      <c r="L55" s="22"/>
      <c r="M55" s="22" t="s">
        <v>32</v>
      </c>
      <c r="N55" s="17" t="s">
        <v>39</v>
      </c>
      <c r="O55" s="3" t="s">
        <v>127</v>
      </c>
      <c r="P55" s="3" t="s">
        <v>127</v>
      </c>
    </row>
    <row r="56" spans="1:16" s="19" customFormat="1" ht="31.5">
      <c r="A56" s="73" t="s">
        <v>112</v>
      </c>
      <c r="B56" s="15" t="s">
        <v>97</v>
      </c>
      <c r="C56" s="66"/>
      <c r="D56" s="66" t="s">
        <v>113</v>
      </c>
      <c r="E56" s="22"/>
      <c r="F56" s="22" t="s">
        <v>32</v>
      </c>
      <c r="G56" s="17" t="s">
        <v>39</v>
      </c>
      <c r="H56" s="3" t="s">
        <v>127</v>
      </c>
      <c r="I56" s="3" t="s">
        <v>127</v>
      </c>
      <c r="J56" s="66"/>
      <c r="K56" s="66" t="s">
        <v>113</v>
      </c>
      <c r="L56" s="22"/>
      <c r="M56" s="22" t="s">
        <v>32</v>
      </c>
      <c r="N56" s="17" t="s">
        <v>39</v>
      </c>
      <c r="O56" s="3" t="s">
        <v>127</v>
      </c>
      <c r="P56" s="3" t="s">
        <v>127</v>
      </c>
    </row>
    <row r="57" spans="1:16" s="19" customFormat="1">
      <c r="A57" s="73">
        <v>6</v>
      </c>
      <c r="B57" s="15" t="s">
        <v>5</v>
      </c>
      <c r="C57" s="66"/>
      <c r="D57" s="66" t="s">
        <v>23</v>
      </c>
      <c r="E57" s="66">
        <v>1</v>
      </c>
      <c r="F57" s="66" t="s">
        <v>21</v>
      </c>
      <c r="G57" s="17" t="s">
        <v>40</v>
      </c>
      <c r="H57" s="21"/>
      <c r="I57" s="18"/>
      <c r="J57" s="66"/>
      <c r="K57" s="66" t="s">
        <v>23</v>
      </c>
      <c r="L57" s="66">
        <v>1</v>
      </c>
      <c r="M57" s="66" t="s">
        <v>21</v>
      </c>
      <c r="N57" s="17" t="s">
        <v>40</v>
      </c>
      <c r="O57" s="91">
        <f>[2]Лист1!F96</f>
        <v>118497</v>
      </c>
      <c r="P57" s="24">
        <f>L57*O57</f>
        <v>118497</v>
      </c>
    </row>
    <row r="58" spans="1:16" s="19" customFormat="1">
      <c r="A58" s="73">
        <v>7</v>
      </c>
      <c r="B58" s="15" t="s">
        <v>6</v>
      </c>
      <c r="C58" s="66"/>
      <c r="D58" s="66" t="s">
        <v>18</v>
      </c>
      <c r="E58" s="66">
        <v>1</v>
      </c>
      <c r="F58" s="66" t="s">
        <v>21</v>
      </c>
      <c r="G58" s="17" t="s">
        <v>41</v>
      </c>
      <c r="H58" s="21"/>
      <c r="I58" s="18"/>
      <c r="J58" s="66"/>
      <c r="K58" s="66" t="s">
        <v>218</v>
      </c>
      <c r="L58" s="66">
        <v>1</v>
      </c>
      <c r="M58" s="66" t="s">
        <v>21</v>
      </c>
      <c r="N58" s="17" t="s">
        <v>217</v>
      </c>
      <c r="O58" s="91">
        <v>22384</v>
      </c>
      <c r="P58" s="24">
        <f>L58*O58</f>
        <v>22384</v>
      </c>
    </row>
    <row r="59" spans="1:16" s="19" customFormat="1" ht="45.75" customHeight="1">
      <c r="A59" s="73"/>
      <c r="B59" s="54" t="s">
        <v>83</v>
      </c>
      <c r="C59" s="67" t="s">
        <v>127</v>
      </c>
      <c r="D59" s="67" t="s">
        <v>127</v>
      </c>
      <c r="E59" s="67" t="s">
        <v>127</v>
      </c>
      <c r="F59" s="67" t="s">
        <v>127</v>
      </c>
      <c r="G59" s="67" t="s">
        <v>127</v>
      </c>
      <c r="H59" s="67" t="s">
        <v>127</v>
      </c>
      <c r="I59" s="67"/>
      <c r="J59" s="67" t="s">
        <v>127</v>
      </c>
      <c r="K59" s="67" t="s">
        <v>127</v>
      </c>
      <c r="L59" s="67" t="s">
        <v>127</v>
      </c>
      <c r="M59" s="67" t="s">
        <v>127</v>
      </c>
      <c r="N59" s="67" t="s">
        <v>127</v>
      </c>
      <c r="O59" s="67" t="s">
        <v>127</v>
      </c>
      <c r="P59" s="128">
        <f>P29+P30+P33+P44+P57+P58</f>
        <v>201694.71333333332</v>
      </c>
    </row>
    <row r="60" spans="1:16" s="55" customFormat="1" ht="18.75" customHeight="1">
      <c r="A60" s="103"/>
      <c r="B60" s="103"/>
      <c r="C60" s="103"/>
      <c r="D60" s="103"/>
      <c r="E60" s="103"/>
      <c r="F60" s="103"/>
      <c r="G60" s="103"/>
      <c r="H60" s="64"/>
      <c r="I60" s="36"/>
    </row>
    <row r="61" spans="1:16" s="55" customFormat="1">
      <c r="A61" s="102"/>
      <c r="B61" s="79"/>
      <c r="C61" s="89"/>
      <c r="D61" s="114"/>
      <c r="E61" s="115"/>
      <c r="F61" s="12"/>
      <c r="G61" s="116" t="s">
        <v>191</v>
      </c>
      <c r="H61" s="60"/>
      <c r="I61" s="36"/>
    </row>
    <row r="62" spans="1:16" s="55" customFormat="1" ht="38.25" customHeight="1">
      <c r="A62" s="102"/>
      <c r="B62" s="117" t="s">
        <v>192</v>
      </c>
      <c r="C62" s="118"/>
      <c r="D62" s="118" t="s">
        <v>193</v>
      </c>
      <c r="E62" s="115"/>
      <c r="F62" s="148" t="s">
        <v>201</v>
      </c>
      <c r="G62" s="148"/>
      <c r="H62" s="148"/>
      <c r="I62" s="36"/>
    </row>
    <row r="63" spans="1:16" s="55" customFormat="1" ht="18.75" customHeight="1">
      <c r="A63" s="101"/>
      <c r="B63" s="117"/>
      <c r="C63" s="118"/>
      <c r="D63" s="118"/>
      <c r="E63" s="115"/>
      <c r="F63" s="12"/>
      <c r="G63" s="86"/>
      <c r="H63" s="60" t="s">
        <v>64</v>
      </c>
      <c r="I63" s="36"/>
    </row>
    <row r="64" spans="1:16" s="55" customFormat="1">
      <c r="A64" s="100"/>
      <c r="B64" s="117"/>
      <c r="C64" s="118"/>
      <c r="D64" s="118"/>
      <c r="E64" s="115"/>
      <c r="F64" s="115"/>
      <c r="H64" s="60" t="s">
        <v>202</v>
      </c>
      <c r="I64" s="36"/>
    </row>
    <row r="65" spans="1:8">
      <c r="A65" s="100"/>
      <c r="B65" s="117" t="s">
        <v>196</v>
      </c>
      <c r="C65" s="118"/>
      <c r="D65" s="118" t="s">
        <v>197</v>
      </c>
      <c r="E65" s="115"/>
      <c r="F65" s="115"/>
      <c r="G65" s="55"/>
      <c r="H65" s="6"/>
    </row>
    <row r="66" spans="1:8">
      <c r="A66" s="8"/>
      <c r="B66" s="79"/>
      <c r="C66" s="61"/>
      <c r="D66" s="64"/>
      <c r="E66" s="27"/>
      <c r="F66" s="27" t="s">
        <v>198</v>
      </c>
      <c r="G66" s="6"/>
      <c r="H66" s="121"/>
    </row>
    <row r="67" spans="1:8">
      <c r="B67" s="82"/>
    </row>
    <row r="71" spans="1:8">
      <c r="B71" s="82"/>
    </row>
  </sheetData>
  <mergeCells count="22">
    <mergeCell ref="O5:P5"/>
    <mergeCell ref="N6:P6"/>
    <mergeCell ref="F62:H62"/>
    <mergeCell ref="A20:P20"/>
    <mergeCell ref="A21:P21"/>
    <mergeCell ref="A23:A26"/>
    <mergeCell ref="C25:F25"/>
    <mergeCell ref="C23:I23"/>
    <mergeCell ref="B23:B26"/>
    <mergeCell ref="C24:I24"/>
    <mergeCell ref="J25:M25"/>
    <mergeCell ref="N25:P25"/>
    <mergeCell ref="A22:P22"/>
    <mergeCell ref="J23:P23"/>
    <mergeCell ref="J24:P24"/>
    <mergeCell ref="G25:I25"/>
    <mergeCell ref="A18:P18"/>
    <mergeCell ref="A10:P10"/>
    <mergeCell ref="A11:P11"/>
    <mergeCell ref="A12:P12"/>
    <mergeCell ref="A13:P13"/>
    <mergeCell ref="A14:P14"/>
  </mergeCells>
  <conditionalFormatting sqref="N33">
    <cfRule type="expression" dxfId="3" priority="2">
      <formula>$B33=""</formula>
    </cfRule>
  </conditionalFormatting>
  <conditionalFormatting sqref="N41">
    <cfRule type="expression" dxfId="2" priority="1">
      <formula>$B41=""</formula>
    </cfRule>
  </conditionalFormatting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1"/>
  <sheetViews>
    <sheetView view="pageBreakPreview" zoomScale="70" zoomScaleNormal="70" zoomScaleSheetLayoutView="70" workbookViewId="0">
      <selection activeCell="G28" sqref="G28:I28"/>
    </sheetView>
  </sheetViews>
  <sheetFormatPr defaultRowHeight="15.7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8.75">
      <c r="P1" s="44" t="s">
        <v>173</v>
      </c>
    </row>
    <row r="2" spans="1:16" ht="18.75">
      <c r="P2" s="45" t="s">
        <v>54</v>
      </c>
    </row>
    <row r="3" spans="1:16" ht="18.75">
      <c r="P3" s="45" t="s">
        <v>174</v>
      </c>
    </row>
    <row r="4" spans="1:16" ht="18.75">
      <c r="P4" s="45"/>
    </row>
    <row r="5" spans="1:16" ht="18.75">
      <c r="N5" s="7"/>
      <c r="O5" s="146" t="s">
        <v>175</v>
      </c>
      <c r="P5" s="146"/>
    </row>
    <row r="6" spans="1:16" ht="18.75">
      <c r="N6" s="147" t="s">
        <v>176</v>
      </c>
      <c r="O6" s="147"/>
      <c r="P6" s="147"/>
    </row>
    <row r="7" spans="1:16" ht="18.75">
      <c r="N7" s="95"/>
      <c r="O7" s="95"/>
      <c r="P7" s="95"/>
    </row>
    <row r="8" spans="1:16" ht="18.75">
      <c r="N8" s="95"/>
      <c r="P8" s="96" t="s">
        <v>177</v>
      </c>
    </row>
    <row r="9" spans="1:16" ht="18.75">
      <c r="P9" s="45"/>
    </row>
    <row r="10" spans="1:16" ht="18.75">
      <c r="A10" s="141" t="s">
        <v>57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</row>
    <row r="11" spans="1:16" ht="18.7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</row>
    <row r="12" spans="1:16">
      <c r="A12" s="143" t="s">
        <v>161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</row>
    <row r="13" spans="1:16">
      <c r="A13" s="144" t="s">
        <v>55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</row>
    <row r="14" spans="1:16">
      <c r="A14" s="145" t="s">
        <v>224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</row>
    <row r="15" spans="1:16">
      <c r="A15" s="87" t="s">
        <v>180</v>
      </c>
      <c r="B15" s="87"/>
      <c r="C15" s="87"/>
      <c r="D15" s="97" t="str">
        <f>т6!C15</f>
        <v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(Ямалгазинвест ЗАО Дог. № 56-01885В/14 от 26.01.15 - 1 шт.) (ВЛ 110 кВ - 163 км)</v>
      </c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</row>
    <row r="16" spans="1:16">
      <c r="A16" s="87" t="s">
        <v>181</v>
      </c>
      <c r="B16" s="87"/>
      <c r="C16" s="87"/>
      <c r="D16" s="98" t="str">
        <f>т6!C16</f>
        <v>J_009-51-2-01.12-0028</v>
      </c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</row>
    <row r="17" spans="1:16">
      <c r="A17" s="19" t="s">
        <v>179</v>
      </c>
      <c r="B17" s="19"/>
      <c r="C17" s="19"/>
      <c r="D17" s="19"/>
      <c r="E17" s="99" t="str">
        <f>т6!D17</f>
        <v>Утвержденные плановые значения показателей приведены в соответствии с 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v>
      </c>
      <c r="F17" s="99"/>
      <c r="G17" s="99"/>
      <c r="H17" s="99"/>
      <c r="I17" s="99"/>
      <c r="J17" s="99"/>
      <c r="K17" s="19"/>
      <c r="L17" s="19"/>
      <c r="M17" s="19"/>
      <c r="N17" s="19"/>
      <c r="O17" s="19"/>
      <c r="P17" s="19"/>
    </row>
    <row r="18" spans="1:16">
      <c r="A18" s="140" t="s">
        <v>56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</row>
    <row r="19" spans="1:16">
      <c r="A19" s="87" t="s">
        <v>162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</row>
    <row r="20" spans="1:16">
      <c r="A20" s="149" t="s">
        <v>182</v>
      </c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</row>
    <row r="21" spans="1:16">
      <c r="A21" s="140" t="s">
        <v>63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</row>
    <row r="24" spans="1:16" s="19" customFormat="1">
      <c r="A24" s="74"/>
      <c r="C24" s="26"/>
      <c r="D24" s="27"/>
      <c r="E24" s="27"/>
      <c r="F24" s="27"/>
      <c r="G24" s="25"/>
      <c r="H24" s="25"/>
      <c r="I24" s="28"/>
      <c r="J24" s="5"/>
      <c r="K24" s="6"/>
      <c r="L24" s="6"/>
    </row>
    <row r="25" spans="1:16" s="19" customFormat="1">
      <c r="A25" s="157" t="s">
        <v>16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</row>
    <row r="26" spans="1:16" s="19" customFormat="1">
      <c r="A26" s="150" t="s">
        <v>0</v>
      </c>
      <c r="B26" s="151" t="s">
        <v>2</v>
      </c>
      <c r="C26" s="152" t="s">
        <v>52</v>
      </c>
      <c r="D26" s="152"/>
      <c r="E26" s="152"/>
      <c r="F26" s="152"/>
      <c r="G26" s="152"/>
      <c r="H26" s="152"/>
      <c r="I26" s="152"/>
      <c r="J26" s="152" t="s">
        <v>53</v>
      </c>
      <c r="K26" s="152"/>
      <c r="L26" s="152"/>
      <c r="M26" s="152"/>
      <c r="N26" s="152"/>
      <c r="O26" s="152"/>
      <c r="P26" s="152"/>
    </row>
    <row r="27" spans="1:16" s="19" customFormat="1" ht="47.25" customHeight="1">
      <c r="A27" s="150"/>
      <c r="B27" s="151"/>
      <c r="C27" s="151" t="s">
        <v>73</v>
      </c>
      <c r="D27" s="151"/>
      <c r="E27" s="151"/>
      <c r="F27" s="151"/>
      <c r="G27" s="151"/>
      <c r="H27" s="151"/>
      <c r="I27" s="151"/>
      <c r="J27" s="151" t="s">
        <v>73</v>
      </c>
      <c r="K27" s="151"/>
      <c r="L27" s="151"/>
      <c r="M27" s="151"/>
      <c r="N27" s="151"/>
      <c r="O27" s="151"/>
      <c r="P27" s="151"/>
    </row>
    <row r="28" spans="1:16" ht="33.75" customHeight="1">
      <c r="A28" s="150"/>
      <c r="B28" s="151"/>
      <c r="C28" s="151" t="s">
        <v>13</v>
      </c>
      <c r="D28" s="151"/>
      <c r="E28" s="151"/>
      <c r="F28" s="151"/>
      <c r="G28" s="151" t="s">
        <v>128</v>
      </c>
      <c r="H28" s="156"/>
      <c r="I28" s="156"/>
      <c r="J28" s="151" t="s">
        <v>13</v>
      </c>
      <c r="K28" s="151"/>
      <c r="L28" s="151"/>
      <c r="M28" s="151"/>
      <c r="N28" s="151" t="s">
        <v>128</v>
      </c>
      <c r="O28" s="156"/>
      <c r="P28" s="156"/>
    </row>
    <row r="29" spans="1:16" s="9" customFormat="1" ht="63">
      <c r="A29" s="150"/>
      <c r="B29" s="151"/>
      <c r="C29" s="66" t="s">
        <v>31</v>
      </c>
      <c r="D29" s="66" t="s">
        <v>9</v>
      </c>
      <c r="E29" s="66" t="s">
        <v>119</v>
      </c>
      <c r="F29" s="66" t="s">
        <v>11</v>
      </c>
      <c r="G29" s="66" t="s">
        <v>14</v>
      </c>
      <c r="H29" s="66" t="s">
        <v>58</v>
      </c>
      <c r="I29" s="13" t="s">
        <v>59</v>
      </c>
      <c r="J29" s="66" t="s">
        <v>31</v>
      </c>
      <c r="K29" s="66" t="s">
        <v>9</v>
      </c>
      <c r="L29" s="66" t="s">
        <v>119</v>
      </c>
      <c r="M29" s="66" t="s">
        <v>11</v>
      </c>
      <c r="N29" s="66" t="s">
        <v>14</v>
      </c>
      <c r="O29" s="66" t="s">
        <v>60</v>
      </c>
      <c r="P29" s="13" t="s">
        <v>59</v>
      </c>
    </row>
    <row r="30" spans="1:16" s="12" customFormat="1">
      <c r="A30" s="71">
        <v>1</v>
      </c>
      <c r="B30" s="66">
        <v>2</v>
      </c>
      <c r="C30" s="66">
        <v>3</v>
      </c>
      <c r="D30" s="66">
        <v>4</v>
      </c>
      <c r="E30" s="66">
        <v>5</v>
      </c>
      <c r="F30" s="66">
        <v>6</v>
      </c>
      <c r="G30" s="66">
        <v>7</v>
      </c>
      <c r="H30" s="66">
        <v>8</v>
      </c>
      <c r="I30" s="13">
        <v>9</v>
      </c>
      <c r="J30" s="66">
        <v>10</v>
      </c>
      <c r="K30" s="13">
        <v>11</v>
      </c>
      <c r="L30" s="66">
        <v>12</v>
      </c>
      <c r="M30" s="13">
        <v>13</v>
      </c>
      <c r="N30" s="66">
        <v>14</v>
      </c>
      <c r="O30" s="13">
        <v>15</v>
      </c>
      <c r="P30" s="66">
        <v>16</v>
      </c>
    </row>
    <row r="31" spans="1:16" s="19" customFormat="1" ht="31.5">
      <c r="A31" s="71">
        <v>1</v>
      </c>
      <c r="B31" s="14" t="s">
        <v>47</v>
      </c>
      <c r="C31" s="66" t="s">
        <v>127</v>
      </c>
      <c r="D31" s="66" t="s">
        <v>127</v>
      </c>
      <c r="E31" s="66" t="s">
        <v>127</v>
      </c>
      <c r="F31" s="66" t="s">
        <v>127</v>
      </c>
      <c r="G31" s="66" t="s">
        <v>127</v>
      </c>
      <c r="H31" s="66" t="s">
        <v>127</v>
      </c>
      <c r="I31" s="66" t="s">
        <v>127</v>
      </c>
      <c r="J31" s="66" t="s">
        <v>127</v>
      </c>
      <c r="K31" s="66" t="s">
        <v>127</v>
      </c>
      <c r="L31" s="66" t="s">
        <v>127</v>
      </c>
      <c r="M31" s="66" t="s">
        <v>127</v>
      </c>
      <c r="N31" s="66" t="s">
        <v>127</v>
      </c>
      <c r="O31" s="66" t="s">
        <v>127</v>
      </c>
      <c r="P31" s="66" t="s">
        <v>127</v>
      </c>
    </row>
    <row r="32" spans="1:16" s="19" customFormat="1" ht="63">
      <c r="A32" s="71" t="s">
        <v>98</v>
      </c>
      <c r="B32" s="15" t="s">
        <v>77</v>
      </c>
      <c r="C32" s="66"/>
      <c r="D32" s="66" t="s">
        <v>28</v>
      </c>
      <c r="E32" s="66"/>
      <c r="F32" s="66" t="s">
        <v>74</v>
      </c>
      <c r="G32" s="16" t="s">
        <v>35</v>
      </c>
      <c r="H32" s="21"/>
      <c r="I32" s="11"/>
      <c r="J32" s="66"/>
      <c r="K32" s="66" t="s">
        <v>28</v>
      </c>
      <c r="L32" s="66"/>
      <c r="M32" s="66" t="s">
        <v>74</v>
      </c>
      <c r="N32" s="16" t="s">
        <v>35</v>
      </c>
      <c r="O32" s="21"/>
      <c r="P32" s="11"/>
    </row>
    <row r="33" spans="1:16" s="19" customFormat="1" ht="63">
      <c r="A33" s="71" t="s">
        <v>99</v>
      </c>
      <c r="B33" s="15" t="s">
        <v>78</v>
      </c>
      <c r="C33" s="66"/>
      <c r="D33" s="66" t="s">
        <v>28</v>
      </c>
      <c r="E33" s="66"/>
      <c r="F33" s="66" t="s">
        <v>74</v>
      </c>
      <c r="G33" s="16" t="s">
        <v>35</v>
      </c>
      <c r="H33" s="21"/>
      <c r="I33" s="11"/>
      <c r="J33" s="66"/>
      <c r="K33" s="66" t="s">
        <v>28</v>
      </c>
      <c r="L33" s="66"/>
      <c r="M33" s="66" t="s">
        <v>74</v>
      </c>
      <c r="N33" s="16" t="s">
        <v>35</v>
      </c>
      <c r="O33" s="21"/>
      <c r="P33" s="11"/>
    </row>
    <row r="34" spans="1:16" s="19" customFormat="1">
      <c r="A34" s="71" t="s">
        <v>1</v>
      </c>
      <c r="B34" s="15" t="s">
        <v>1</v>
      </c>
      <c r="C34" s="66"/>
      <c r="D34" s="66"/>
      <c r="E34" s="66"/>
      <c r="F34" s="66"/>
      <c r="G34" s="16"/>
      <c r="H34" s="21"/>
      <c r="I34" s="11"/>
      <c r="J34" s="66"/>
      <c r="K34" s="66"/>
      <c r="L34" s="66"/>
      <c r="M34" s="66"/>
      <c r="N34" s="16"/>
      <c r="O34" s="21"/>
      <c r="P34" s="11"/>
    </row>
    <row r="35" spans="1:16" s="19" customFormat="1" ht="47.25">
      <c r="A35" s="73">
        <v>2</v>
      </c>
      <c r="B35" s="14" t="s">
        <v>29</v>
      </c>
      <c r="C35" s="66" t="s">
        <v>127</v>
      </c>
      <c r="D35" s="66" t="s">
        <v>127</v>
      </c>
      <c r="E35" s="66" t="s">
        <v>127</v>
      </c>
      <c r="F35" s="66" t="s">
        <v>127</v>
      </c>
      <c r="G35" s="66" t="s">
        <v>127</v>
      </c>
      <c r="H35" s="66" t="s">
        <v>127</v>
      </c>
      <c r="I35" s="66" t="s">
        <v>127</v>
      </c>
      <c r="J35" s="66" t="s">
        <v>127</v>
      </c>
      <c r="K35" s="66" t="s">
        <v>127</v>
      </c>
      <c r="L35" s="66" t="s">
        <v>127</v>
      </c>
      <c r="M35" s="66" t="s">
        <v>127</v>
      </c>
      <c r="N35" s="66" t="s">
        <v>127</v>
      </c>
      <c r="O35" s="66" t="s">
        <v>127</v>
      </c>
      <c r="P35" s="66" t="s">
        <v>127</v>
      </c>
    </row>
    <row r="36" spans="1:16" s="19" customFormat="1" ht="52.5" customHeight="1">
      <c r="A36" s="73" t="s">
        <v>100</v>
      </c>
      <c r="B36" s="15" t="s">
        <v>75</v>
      </c>
      <c r="C36" s="66"/>
      <c r="D36" s="81" t="s">
        <v>140</v>
      </c>
      <c r="E36" s="66"/>
      <c r="F36" s="66" t="s">
        <v>74</v>
      </c>
      <c r="G36" s="16" t="s">
        <v>34</v>
      </c>
      <c r="H36" s="21"/>
      <c r="I36" s="18"/>
      <c r="J36" s="66"/>
      <c r="K36" s="81" t="s">
        <v>140</v>
      </c>
      <c r="L36" s="66"/>
      <c r="M36" s="66" t="s">
        <v>74</v>
      </c>
      <c r="N36" s="16" t="s">
        <v>34</v>
      </c>
      <c r="O36" s="21"/>
      <c r="P36" s="18"/>
    </row>
    <row r="37" spans="1:16" s="19" customFormat="1" ht="48.75" customHeight="1">
      <c r="A37" s="73" t="s">
        <v>101</v>
      </c>
      <c r="B37" s="15" t="s">
        <v>76</v>
      </c>
      <c r="C37" s="66"/>
      <c r="D37" s="81" t="s">
        <v>140</v>
      </c>
      <c r="E37" s="66"/>
      <c r="F37" s="66" t="s">
        <v>74</v>
      </c>
      <c r="G37" s="16" t="s">
        <v>34</v>
      </c>
      <c r="H37" s="21"/>
      <c r="I37" s="18"/>
      <c r="J37" s="66"/>
      <c r="K37" s="81" t="s">
        <v>140</v>
      </c>
      <c r="L37" s="66"/>
      <c r="M37" s="66" t="s">
        <v>74</v>
      </c>
      <c r="N37" s="16" t="s">
        <v>34</v>
      </c>
      <c r="O37" s="21"/>
      <c r="P37" s="18"/>
    </row>
    <row r="38" spans="1:16" s="19" customFormat="1">
      <c r="A38" s="73" t="s">
        <v>1</v>
      </c>
      <c r="B38" s="15" t="s">
        <v>1</v>
      </c>
      <c r="C38" s="66"/>
      <c r="D38" s="81"/>
      <c r="E38" s="66"/>
      <c r="F38" s="66"/>
      <c r="G38" s="16"/>
      <c r="H38" s="21"/>
      <c r="I38" s="18"/>
      <c r="J38" s="66"/>
      <c r="K38" s="81"/>
      <c r="L38" s="66"/>
      <c r="M38" s="66"/>
      <c r="N38" s="16"/>
      <c r="O38" s="21"/>
      <c r="P38" s="18"/>
    </row>
    <row r="39" spans="1:16" s="19" customFormat="1">
      <c r="A39" s="73" t="s">
        <v>102</v>
      </c>
      <c r="B39" s="15" t="s">
        <v>145</v>
      </c>
      <c r="C39" s="66"/>
      <c r="D39" s="66"/>
      <c r="E39" s="66"/>
      <c r="F39" s="66"/>
      <c r="G39" s="16"/>
      <c r="H39" s="21"/>
      <c r="I39" s="18"/>
      <c r="J39" s="66"/>
      <c r="K39" s="66"/>
      <c r="L39" s="66"/>
      <c r="M39" s="66"/>
      <c r="N39" s="16"/>
      <c r="O39" s="21"/>
      <c r="P39" s="18"/>
    </row>
    <row r="40" spans="1:16" s="19" customFormat="1" ht="31.5">
      <c r="A40" s="73" t="s">
        <v>104</v>
      </c>
      <c r="B40" s="15" t="s">
        <v>79</v>
      </c>
      <c r="C40" s="66"/>
      <c r="D40" s="66" t="s">
        <v>33</v>
      </c>
      <c r="E40" s="66"/>
      <c r="F40" s="66" t="s">
        <v>21</v>
      </c>
      <c r="G40" s="17" t="s">
        <v>36</v>
      </c>
      <c r="H40" s="21"/>
      <c r="I40" s="18"/>
      <c r="J40" s="66"/>
      <c r="K40" s="66" t="s">
        <v>33</v>
      </c>
      <c r="L40" s="66"/>
      <c r="M40" s="66" t="s">
        <v>21</v>
      </c>
      <c r="N40" s="17" t="s">
        <v>36</v>
      </c>
      <c r="O40" s="21"/>
      <c r="P40" s="18"/>
    </row>
    <row r="41" spans="1:16" s="19" customFormat="1" ht="31.5">
      <c r="A41" s="73" t="s">
        <v>105</v>
      </c>
      <c r="B41" s="15" t="s">
        <v>80</v>
      </c>
      <c r="C41" s="66"/>
      <c r="D41" s="66" t="s">
        <v>33</v>
      </c>
      <c r="E41" s="66"/>
      <c r="F41" s="66" t="s">
        <v>21</v>
      </c>
      <c r="G41" s="17" t="s">
        <v>36</v>
      </c>
      <c r="H41" s="21"/>
      <c r="I41" s="18"/>
      <c r="J41" s="66"/>
      <c r="K41" s="66" t="s">
        <v>33</v>
      </c>
      <c r="L41" s="66"/>
      <c r="M41" s="66" t="s">
        <v>21</v>
      </c>
      <c r="N41" s="17" t="s">
        <v>36</v>
      </c>
      <c r="O41" s="21"/>
      <c r="P41" s="18"/>
    </row>
    <row r="42" spans="1:16" s="19" customFormat="1">
      <c r="A42" s="73" t="s">
        <v>1</v>
      </c>
      <c r="B42" s="15" t="s">
        <v>1</v>
      </c>
      <c r="C42" s="66"/>
      <c r="D42" s="66"/>
      <c r="E42" s="66"/>
      <c r="F42" s="66"/>
      <c r="G42" s="17"/>
      <c r="H42" s="21"/>
      <c r="I42" s="18"/>
      <c r="J42" s="66"/>
      <c r="K42" s="66"/>
      <c r="L42" s="66"/>
      <c r="M42" s="66"/>
      <c r="N42" s="17"/>
      <c r="O42" s="21"/>
      <c r="P42" s="18"/>
    </row>
    <row r="43" spans="1:16" s="19" customFormat="1">
      <c r="A43" s="73" t="s">
        <v>103</v>
      </c>
      <c r="B43" s="15" t="s">
        <v>146</v>
      </c>
      <c r="C43" s="66"/>
      <c r="D43" s="66"/>
      <c r="E43" s="66"/>
      <c r="F43" s="66"/>
      <c r="G43" s="17"/>
      <c r="H43" s="21"/>
      <c r="I43" s="18"/>
      <c r="J43" s="66"/>
      <c r="K43" s="66"/>
      <c r="L43" s="66"/>
      <c r="M43" s="66"/>
      <c r="N43" s="17"/>
      <c r="O43" s="21"/>
      <c r="P43" s="18"/>
    </row>
    <row r="44" spans="1:16" s="19" customFormat="1" ht="31.5">
      <c r="A44" s="73" t="s">
        <v>106</v>
      </c>
      <c r="B44" s="15" t="s">
        <v>81</v>
      </c>
      <c r="C44" s="20"/>
      <c r="D44" s="66" t="s">
        <v>141</v>
      </c>
      <c r="E44" s="21"/>
      <c r="F44" s="66" t="s">
        <v>12</v>
      </c>
      <c r="G44" s="17" t="s">
        <v>37</v>
      </c>
      <c r="H44" s="21"/>
      <c r="I44" s="18"/>
      <c r="J44" s="20"/>
      <c r="K44" s="66" t="s">
        <v>141</v>
      </c>
      <c r="L44" s="21"/>
      <c r="M44" s="66" t="s">
        <v>12</v>
      </c>
      <c r="N44" s="17" t="s">
        <v>37</v>
      </c>
      <c r="O44" s="21"/>
      <c r="P44" s="18"/>
    </row>
    <row r="45" spans="1:16" s="19" customFormat="1" ht="31.5">
      <c r="A45" s="73" t="s">
        <v>107</v>
      </c>
      <c r="B45" s="15" t="s">
        <v>82</v>
      </c>
      <c r="C45" s="20"/>
      <c r="D45" s="66" t="s">
        <v>141</v>
      </c>
      <c r="E45" s="21"/>
      <c r="F45" s="66" t="s">
        <v>12</v>
      </c>
      <c r="G45" s="17" t="s">
        <v>37</v>
      </c>
      <c r="H45" s="21"/>
      <c r="I45" s="18"/>
      <c r="J45" s="20"/>
      <c r="K45" s="66" t="s">
        <v>141</v>
      </c>
      <c r="L45" s="21"/>
      <c r="M45" s="66" t="s">
        <v>12</v>
      </c>
      <c r="N45" s="17" t="s">
        <v>37</v>
      </c>
      <c r="O45" s="21"/>
      <c r="P45" s="18"/>
    </row>
    <row r="46" spans="1:16" s="19" customFormat="1">
      <c r="A46" s="73" t="s">
        <v>1</v>
      </c>
      <c r="B46" s="15" t="s">
        <v>1</v>
      </c>
      <c r="C46" s="20"/>
      <c r="D46" s="66"/>
      <c r="E46" s="21"/>
      <c r="F46" s="66"/>
      <c r="G46" s="17"/>
      <c r="H46" s="21"/>
      <c r="I46" s="18"/>
      <c r="J46" s="20"/>
      <c r="K46" s="66"/>
      <c r="L46" s="21"/>
      <c r="M46" s="66"/>
      <c r="N46" s="17"/>
      <c r="O46" s="21"/>
      <c r="P46" s="18"/>
    </row>
    <row r="47" spans="1:16" s="19" customFormat="1" ht="47.25">
      <c r="A47" s="73">
        <v>4</v>
      </c>
      <c r="B47" s="15" t="s">
        <v>4</v>
      </c>
      <c r="C47" s="66"/>
      <c r="D47" s="66" t="s">
        <v>84</v>
      </c>
      <c r="E47" s="22" t="s">
        <v>108</v>
      </c>
      <c r="F47" s="22" t="s">
        <v>32</v>
      </c>
      <c r="G47" s="17" t="s">
        <v>38</v>
      </c>
      <c r="H47" s="21"/>
      <c r="I47" s="18"/>
      <c r="J47" s="66"/>
      <c r="K47" s="66" t="s">
        <v>84</v>
      </c>
      <c r="L47" s="22" t="s">
        <v>108</v>
      </c>
      <c r="M47" s="22" t="s">
        <v>32</v>
      </c>
      <c r="N47" s="17" t="s">
        <v>38</v>
      </c>
      <c r="O47" s="21"/>
      <c r="P47" s="18"/>
    </row>
    <row r="48" spans="1:16" s="19" customFormat="1" ht="47.25">
      <c r="A48" s="73">
        <v>5</v>
      </c>
      <c r="B48" s="15" t="s">
        <v>17</v>
      </c>
      <c r="C48" s="66"/>
      <c r="D48" s="66" t="s">
        <v>127</v>
      </c>
      <c r="E48" s="22" t="s">
        <v>109</v>
      </c>
      <c r="F48" s="22" t="s">
        <v>32</v>
      </c>
      <c r="G48" s="16" t="s">
        <v>39</v>
      </c>
      <c r="H48" s="18" t="s">
        <v>127</v>
      </c>
      <c r="I48" s="18" t="s">
        <v>127</v>
      </c>
      <c r="J48" s="66"/>
      <c r="K48" s="66" t="s">
        <v>127</v>
      </c>
      <c r="L48" s="22" t="s">
        <v>109</v>
      </c>
      <c r="M48" s="22" t="s">
        <v>32</v>
      </c>
      <c r="N48" s="16" t="s">
        <v>39</v>
      </c>
      <c r="O48" s="18" t="s">
        <v>127</v>
      </c>
      <c r="P48" s="18" t="s">
        <v>127</v>
      </c>
    </row>
    <row r="49" spans="1:16" s="19" customFormat="1" ht="63">
      <c r="A49" s="73" t="s">
        <v>110</v>
      </c>
      <c r="B49" s="15" t="s">
        <v>77</v>
      </c>
      <c r="C49" s="66"/>
      <c r="D49" s="66" t="s">
        <v>127</v>
      </c>
      <c r="E49" s="22"/>
      <c r="F49" s="22" t="s">
        <v>32</v>
      </c>
      <c r="G49" s="17" t="s">
        <v>39</v>
      </c>
      <c r="H49" s="18" t="s">
        <v>127</v>
      </c>
      <c r="I49" s="18" t="s">
        <v>127</v>
      </c>
      <c r="J49" s="66"/>
      <c r="K49" s="66" t="s">
        <v>127</v>
      </c>
      <c r="L49" s="22"/>
      <c r="M49" s="22" t="s">
        <v>32</v>
      </c>
      <c r="N49" s="17" t="s">
        <v>39</v>
      </c>
      <c r="O49" s="18" t="s">
        <v>127</v>
      </c>
      <c r="P49" s="18" t="s">
        <v>127</v>
      </c>
    </row>
    <row r="50" spans="1:16" s="19" customFormat="1" ht="63">
      <c r="A50" s="73" t="s">
        <v>111</v>
      </c>
      <c r="B50" s="15" t="s">
        <v>78</v>
      </c>
      <c r="C50" s="66"/>
      <c r="D50" s="66" t="s">
        <v>127</v>
      </c>
      <c r="E50" s="22"/>
      <c r="F50" s="22" t="s">
        <v>32</v>
      </c>
      <c r="G50" s="17" t="s">
        <v>39</v>
      </c>
      <c r="H50" s="18" t="s">
        <v>127</v>
      </c>
      <c r="I50" s="18" t="s">
        <v>127</v>
      </c>
      <c r="J50" s="66"/>
      <c r="K50" s="66" t="s">
        <v>127</v>
      </c>
      <c r="L50" s="22"/>
      <c r="M50" s="22" t="s">
        <v>32</v>
      </c>
      <c r="N50" s="17" t="s">
        <v>39</v>
      </c>
      <c r="O50" s="18" t="s">
        <v>127</v>
      </c>
      <c r="P50" s="18" t="s">
        <v>127</v>
      </c>
    </row>
    <row r="51" spans="1:16" s="19" customFormat="1" ht="18.75">
      <c r="A51" s="73" t="s">
        <v>1</v>
      </c>
      <c r="B51" s="15" t="s">
        <v>1</v>
      </c>
      <c r="C51" s="66"/>
      <c r="D51" s="66" t="s">
        <v>127</v>
      </c>
      <c r="E51" s="22"/>
      <c r="F51" s="22" t="s">
        <v>32</v>
      </c>
      <c r="G51" s="17" t="s">
        <v>39</v>
      </c>
      <c r="H51" s="18" t="s">
        <v>127</v>
      </c>
      <c r="I51" s="18" t="s">
        <v>127</v>
      </c>
      <c r="J51" s="66"/>
      <c r="K51" s="66" t="s">
        <v>127</v>
      </c>
      <c r="L51" s="22"/>
      <c r="M51" s="22" t="s">
        <v>32</v>
      </c>
      <c r="N51" s="17" t="s">
        <v>39</v>
      </c>
      <c r="O51" s="18" t="s">
        <v>127</v>
      </c>
      <c r="P51" s="18" t="s">
        <v>127</v>
      </c>
    </row>
    <row r="52" spans="1:16" s="19" customFormat="1" ht="18.75">
      <c r="A52" s="73" t="s">
        <v>112</v>
      </c>
      <c r="B52" s="15" t="s">
        <v>75</v>
      </c>
      <c r="C52" s="66"/>
      <c r="D52" s="66" t="s">
        <v>127</v>
      </c>
      <c r="E52" s="22"/>
      <c r="F52" s="22" t="s">
        <v>32</v>
      </c>
      <c r="G52" s="17" t="s">
        <v>39</v>
      </c>
      <c r="H52" s="18" t="s">
        <v>127</v>
      </c>
      <c r="I52" s="18" t="s">
        <v>127</v>
      </c>
      <c r="J52" s="66"/>
      <c r="K52" s="66" t="s">
        <v>127</v>
      </c>
      <c r="L52" s="22"/>
      <c r="M52" s="22" t="s">
        <v>32</v>
      </c>
      <c r="N52" s="17" t="s">
        <v>39</v>
      </c>
      <c r="O52" s="18" t="s">
        <v>127</v>
      </c>
      <c r="P52" s="18" t="s">
        <v>127</v>
      </c>
    </row>
    <row r="53" spans="1:16" s="19" customFormat="1" ht="18.75">
      <c r="A53" s="73" t="s">
        <v>112</v>
      </c>
      <c r="B53" s="15" t="s">
        <v>76</v>
      </c>
      <c r="C53" s="66"/>
      <c r="D53" s="66" t="s">
        <v>127</v>
      </c>
      <c r="E53" s="22"/>
      <c r="F53" s="22" t="s">
        <v>32</v>
      </c>
      <c r="G53" s="17" t="s">
        <v>39</v>
      </c>
      <c r="H53" s="18" t="s">
        <v>127</v>
      </c>
      <c r="I53" s="18" t="s">
        <v>127</v>
      </c>
      <c r="J53" s="66"/>
      <c r="K53" s="66" t="s">
        <v>127</v>
      </c>
      <c r="L53" s="22"/>
      <c r="M53" s="22" t="s">
        <v>32</v>
      </c>
      <c r="N53" s="17" t="s">
        <v>39</v>
      </c>
      <c r="O53" s="18" t="s">
        <v>127</v>
      </c>
      <c r="P53" s="18" t="s">
        <v>127</v>
      </c>
    </row>
    <row r="54" spans="1:16" s="19" customFormat="1" ht="18.75">
      <c r="A54" s="73"/>
      <c r="B54" s="15" t="s">
        <v>1</v>
      </c>
      <c r="C54" s="66"/>
      <c r="D54" s="66" t="s">
        <v>127</v>
      </c>
      <c r="E54" s="22"/>
      <c r="F54" s="22" t="s">
        <v>32</v>
      </c>
      <c r="G54" s="17" t="s">
        <v>39</v>
      </c>
      <c r="H54" s="18" t="s">
        <v>127</v>
      </c>
      <c r="I54" s="18" t="s">
        <v>127</v>
      </c>
      <c r="J54" s="66"/>
      <c r="K54" s="66" t="s">
        <v>127</v>
      </c>
      <c r="L54" s="22"/>
      <c r="M54" s="22" t="s">
        <v>32</v>
      </c>
      <c r="N54" s="17" t="s">
        <v>39</v>
      </c>
      <c r="O54" s="18" t="s">
        <v>127</v>
      </c>
      <c r="P54" s="18" t="s">
        <v>127</v>
      </c>
    </row>
    <row r="55" spans="1:16" s="19" customFormat="1" ht="18.75">
      <c r="A55" s="73" t="s">
        <v>112</v>
      </c>
      <c r="B55" s="15" t="s">
        <v>79</v>
      </c>
      <c r="C55" s="66"/>
      <c r="D55" s="66" t="s">
        <v>127</v>
      </c>
      <c r="E55" s="22"/>
      <c r="F55" s="22" t="s">
        <v>32</v>
      </c>
      <c r="G55" s="17" t="s">
        <v>39</v>
      </c>
      <c r="H55" s="18" t="s">
        <v>127</v>
      </c>
      <c r="I55" s="18" t="s">
        <v>127</v>
      </c>
      <c r="J55" s="66"/>
      <c r="K55" s="66" t="s">
        <v>127</v>
      </c>
      <c r="L55" s="22"/>
      <c r="M55" s="22" t="s">
        <v>32</v>
      </c>
      <c r="N55" s="17" t="s">
        <v>39</v>
      </c>
      <c r="O55" s="18" t="s">
        <v>127</v>
      </c>
      <c r="P55" s="18" t="s">
        <v>127</v>
      </c>
    </row>
    <row r="56" spans="1:16" s="19" customFormat="1" ht="18.75">
      <c r="A56" s="73" t="s">
        <v>112</v>
      </c>
      <c r="B56" s="15" t="s">
        <v>80</v>
      </c>
      <c r="C56" s="66"/>
      <c r="D56" s="66" t="s">
        <v>127</v>
      </c>
      <c r="E56" s="22"/>
      <c r="F56" s="22" t="s">
        <v>32</v>
      </c>
      <c r="G56" s="17" t="s">
        <v>39</v>
      </c>
      <c r="H56" s="18" t="s">
        <v>127</v>
      </c>
      <c r="I56" s="18" t="s">
        <v>127</v>
      </c>
      <c r="J56" s="66"/>
      <c r="K56" s="66" t="s">
        <v>127</v>
      </c>
      <c r="L56" s="22"/>
      <c r="M56" s="22" t="s">
        <v>32</v>
      </c>
      <c r="N56" s="17" t="s">
        <v>39</v>
      </c>
      <c r="O56" s="18" t="s">
        <v>127</v>
      </c>
      <c r="P56" s="18" t="s">
        <v>127</v>
      </c>
    </row>
    <row r="57" spans="1:16" s="19" customFormat="1" ht="18.75">
      <c r="A57" s="73"/>
      <c r="B57" s="15" t="s">
        <v>1</v>
      </c>
      <c r="C57" s="66"/>
      <c r="D57" s="66" t="s">
        <v>127</v>
      </c>
      <c r="E57" s="22"/>
      <c r="F57" s="22" t="s">
        <v>32</v>
      </c>
      <c r="G57" s="17" t="s">
        <v>39</v>
      </c>
      <c r="H57" s="18" t="s">
        <v>127</v>
      </c>
      <c r="I57" s="18" t="s">
        <v>127</v>
      </c>
      <c r="J57" s="66"/>
      <c r="K57" s="66" t="s">
        <v>127</v>
      </c>
      <c r="L57" s="22"/>
      <c r="M57" s="22" t="s">
        <v>32</v>
      </c>
      <c r="N57" s="17" t="s">
        <v>39</v>
      </c>
      <c r="O57" s="18" t="s">
        <v>127</v>
      </c>
      <c r="P57" s="18" t="s">
        <v>127</v>
      </c>
    </row>
    <row r="58" spans="1:16" s="19" customFormat="1">
      <c r="A58" s="73">
        <v>6</v>
      </c>
      <c r="B58" s="15" t="s">
        <v>19</v>
      </c>
      <c r="C58" s="66"/>
      <c r="D58" s="21"/>
      <c r="E58" s="3"/>
      <c r="F58" s="21"/>
      <c r="G58" s="21"/>
      <c r="H58" s="21"/>
      <c r="I58" s="18"/>
      <c r="J58" s="66"/>
      <c r="K58" s="21"/>
      <c r="L58" s="3"/>
      <c r="M58" s="21"/>
      <c r="N58" s="21"/>
      <c r="O58" s="21"/>
      <c r="P58" s="18"/>
    </row>
    <row r="59" spans="1:16" s="19" customFormat="1" ht="63">
      <c r="A59" s="73" t="s">
        <v>117</v>
      </c>
      <c r="B59" s="15" t="s">
        <v>77</v>
      </c>
      <c r="C59" s="66"/>
      <c r="D59" s="66"/>
      <c r="E59" s="3">
        <v>1</v>
      </c>
      <c r="F59" s="66" t="s">
        <v>21</v>
      </c>
      <c r="G59" s="16" t="s">
        <v>42</v>
      </c>
      <c r="H59" s="21"/>
      <c r="I59" s="18"/>
      <c r="J59" s="66"/>
      <c r="K59" s="66"/>
      <c r="L59" s="3">
        <v>1</v>
      </c>
      <c r="M59" s="66" t="s">
        <v>21</v>
      </c>
      <c r="N59" s="16" t="s">
        <v>42</v>
      </c>
      <c r="O59" s="21"/>
      <c r="P59" s="18"/>
    </row>
    <row r="60" spans="1:16" s="19" customFormat="1" ht="63">
      <c r="A60" s="73" t="s">
        <v>118</v>
      </c>
      <c r="B60" s="15" t="s">
        <v>78</v>
      </c>
      <c r="C60" s="66"/>
      <c r="D60" s="66"/>
      <c r="E60" s="3">
        <v>1</v>
      </c>
      <c r="F60" s="66" t="s">
        <v>21</v>
      </c>
      <c r="G60" s="16" t="s">
        <v>42</v>
      </c>
      <c r="H60" s="21"/>
      <c r="I60" s="18"/>
      <c r="J60" s="66"/>
      <c r="K60" s="66"/>
      <c r="L60" s="3">
        <v>1</v>
      </c>
      <c r="M60" s="66" t="s">
        <v>21</v>
      </c>
      <c r="N60" s="16" t="s">
        <v>42</v>
      </c>
      <c r="O60" s="21"/>
      <c r="P60" s="18"/>
    </row>
    <row r="61" spans="1:16" s="19" customFormat="1">
      <c r="A61" s="73" t="s">
        <v>1</v>
      </c>
      <c r="B61" s="15" t="s">
        <v>1</v>
      </c>
      <c r="C61" s="66"/>
      <c r="D61" s="66"/>
      <c r="E61" s="3" t="s">
        <v>1</v>
      </c>
      <c r="F61" s="66" t="s">
        <v>21</v>
      </c>
      <c r="G61" s="16" t="s">
        <v>42</v>
      </c>
      <c r="H61" s="21"/>
      <c r="I61" s="18"/>
      <c r="J61" s="66"/>
      <c r="K61" s="66"/>
      <c r="L61" s="3" t="s">
        <v>1</v>
      </c>
      <c r="M61" s="66" t="s">
        <v>21</v>
      </c>
      <c r="N61" s="16" t="s">
        <v>42</v>
      </c>
      <c r="O61" s="21"/>
      <c r="P61" s="18"/>
    </row>
    <row r="62" spans="1:16" s="19" customFormat="1">
      <c r="A62" s="73" t="s">
        <v>120</v>
      </c>
      <c r="B62" s="15" t="s">
        <v>75</v>
      </c>
      <c r="C62" s="66"/>
      <c r="D62" s="66"/>
      <c r="E62" s="3">
        <v>1</v>
      </c>
      <c r="F62" s="66" t="s">
        <v>21</v>
      </c>
      <c r="G62" s="16" t="s">
        <v>42</v>
      </c>
      <c r="H62" s="21"/>
      <c r="I62" s="18"/>
      <c r="J62" s="66"/>
      <c r="K62" s="66"/>
      <c r="L62" s="3">
        <v>1</v>
      </c>
      <c r="M62" s="66" t="s">
        <v>21</v>
      </c>
      <c r="N62" s="16" t="s">
        <v>42</v>
      </c>
      <c r="O62" s="21"/>
      <c r="P62" s="18"/>
    </row>
    <row r="63" spans="1:16" s="19" customFormat="1">
      <c r="A63" s="73" t="s">
        <v>120</v>
      </c>
      <c r="B63" s="15" t="s">
        <v>76</v>
      </c>
      <c r="C63" s="66"/>
      <c r="D63" s="66"/>
      <c r="E63" s="3">
        <v>1</v>
      </c>
      <c r="F63" s="66" t="s">
        <v>21</v>
      </c>
      <c r="G63" s="16" t="s">
        <v>42</v>
      </c>
      <c r="H63" s="21"/>
      <c r="I63" s="18"/>
      <c r="J63" s="66"/>
      <c r="K63" s="66"/>
      <c r="L63" s="3">
        <v>1</v>
      </c>
      <c r="M63" s="66" t="s">
        <v>21</v>
      </c>
      <c r="N63" s="16" t="s">
        <v>42</v>
      </c>
      <c r="O63" s="21"/>
      <c r="P63" s="18"/>
    </row>
    <row r="64" spans="1:16" s="19" customFormat="1">
      <c r="A64" s="73" t="s">
        <v>1</v>
      </c>
      <c r="B64" s="15" t="s">
        <v>1</v>
      </c>
      <c r="C64" s="66"/>
      <c r="D64" s="66"/>
      <c r="E64" s="3" t="s">
        <v>1</v>
      </c>
      <c r="F64" s="66" t="s">
        <v>21</v>
      </c>
      <c r="G64" s="16" t="s">
        <v>42</v>
      </c>
      <c r="H64" s="21"/>
      <c r="I64" s="18"/>
      <c r="J64" s="66"/>
      <c r="K64" s="66"/>
      <c r="L64" s="3" t="s">
        <v>1</v>
      </c>
      <c r="M64" s="66" t="s">
        <v>21</v>
      </c>
      <c r="N64" s="16" t="s">
        <v>42</v>
      </c>
      <c r="O64" s="21"/>
      <c r="P64" s="18"/>
    </row>
    <row r="65" spans="1:16" s="19" customFormat="1">
      <c r="A65" s="73" t="s">
        <v>120</v>
      </c>
      <c r="B65" s="15" t="s">
        <v>79</v>
      </c>
      <c r="C65" s="66"/>
      <c r="D65" s="66"/>
      <c r="E65" s="3">
        <v>1</v>
      </c>
      <c r="F65" s="66" t="s">
        <v>21</v>
      </c>
      <c r="G65" s="16" t="s">
        <v>42</v>
      </c>
      <c r="H65" s="21"/>
      <c r="I65" s="18"/>
      <c r="J65" s="66"/>
      <c r="K65" s="66"/>
      <c r="L65" s="3">
        <v>1</v>
      </c>
      <c r="M65" s="66" t="s">
        <v>21</v>
      </c>
      <c r="N65" s="16" t="s">
        <v>42</v>
      </c>
      <c r="O65" s="21"/>
      <c r="P65" s="18"/>
    </row>
    <row r="66" spans="1:16" s="19" customFormat="1">
      <c r="A66" s="73" t="s">
        <v>120</v>
      </c>
      <c r="B66" s="15" t="s">
        <v>80</v>
      </c>
      <c r="C66" s="66"/>
      <c r="D66" s="66"/>
      <c r="E66" s="3">
        <v>1</v>
      </c>
      <c r="F66" s="66" t="s">
        <v>21</v>
      </c>
      <c r="G66" s="16" t="s">
        <v>42</v>
      </c>
      <c r="H66" s="21"/>
      <c r="I66" s="18"/>
      <c r="J66" s="66"/>
      <c r="K66" s="66"/>
      <c r="L66" s="3">
        <v>1</v>
      </c>
      <c r="M66" s="66" t="s">
        <v>21</v>
      </c>
      <c r="N66" s="16" t="s">
        <v>42</v>
      </c>
      <c r="O66" s="21"/>
      <c r="P66" s="18"/>
    </row>
    <row r="67" spans="1:16" s="19" customFormat="1">
      <c r="A67" s="73" t="s">
        <v>1</v>
      </c>
      <c r="B67" s="15" t="s">
        <v>1</v>
      </c>
      <c r="C67" s="66"/>
      <c r="D67" s="66"/>
      <c r="E67" s="3" t="s">
        <v>1</v>
      </c>
      <c r="F67" s="66" t="s">
        <v>21</v>
      </c>
      <c r="G67" s="16" t="s">
        <v>42</v>
      </c>
      <c r="H67" s="21"/>
      <c r="I67" s="18"/>
      <c r="J67" s="66"/>
      <c r="K67" s="66"/>
      <c r="L67" s="3" t="s">
        <v>1</v>
      </c>
      <c r="M67" s="66" t="s">
        <v>21</v>
      </c>
      <c r="N67" s="16" t="s">
        <v>42</v>
      </c>
      <c r="O67" s="21"/>
      <c r="P67" s="18"/>
    </row>
    <row r="68" spans="1:16" s="19" customFormat="1" ht="54.75" customHeight="1">
      <c r="A68" s="73"/>
      <c r="B68" s="54" t="s">
        <v>83</v>
      </c>
      <c r="C68" s="67" t="s">
        <v>127</v>
      </c>
      <c r="D68" s="67" t="s">
        <v>127</v>
      </c>
      <c r="E68" s="67" t="s">
        <v>127</v>
      </c>
      <c r="F68" s="67" t="s">
        <v>127</v>
      </c>
      <c r="G68" s="67" t="s">
        <v>127</v>
      </c>
      <c r="H68" s="67" t="s">
        <v>127</v>
      </c>
      <c r="I68" s="24"/>
      <c r="J68" s="67" t="s">
        <v>127</v>
      </c>
      <c r="K68" s="67" t="s">
        <v>127</v>
      </c>
      <c r="L68" s="67" t="s">
        <v>127</v>
      </c>
      <c r="M68" s="67" t="s">
        <v>127</v>
      </c>
      <c r="N68" s="67" t="s">
        <v>127</v>
      </c>
      <c r="O68" s="67" t="s">
        <v>127</v>
      </c>
      <c r="P68" s="24"/>
    </row>
    <row r="69" spans="1:16" s="19" customFormat="1">
      <c r="A69" s="75"/>
      <c r="B69" s="30"/>
      <c r="C69" s="27"/>
      <c r="D69" s="27"/>
      <c r="E69" s="27"/>
      <c r="F69" s="27"/>
      <c r="G69" s="27"/>
      <c r="H69" s="31"/>
      <c r="I69" s="32"/>
      <c r="J69" s="5"/>
      <c r="K69" s="6"/>
      <c r="L69" s="6"/>
    </row>
    <row r="70" spans="1:16" s="55" customFormat="1" ht="18.75" customHeight="1">
      <c r="A70" s="102"/>
      <c r="B70" s="79"/>
      <c r="C70" s="89"/>
      <c r="D70" s="114"/>
      <c r="E70" s="115"/>
      <c r="F70" s="12"/>
      <c r="G70" s="116" t="s">
        <v>191</v>
      </c>
      <c r="H70" s="60"/>
      <c r="I70" s="36"/>
    </row>
    <row r="71" spans="1:16" s="55" customFormat="1" ht="41.25" customHeight="1">
      <c r="A71" s="102"/>
      <c r="B71" s="117" t="s">
        <v>192</v>
      </c>
      <c r="C71" s="118"/>
      <c r="D71" s="118" t="s">
        <v>193</v>
      </c>
      <c r="E71" s="115"/>
      <c r="F71" s="148" t="s">
        <v>194</v>
      </c>
      <c r="G71" s="148"/>
      <c r="H71" s="148"/>
      <c r="I71" s="36"/>
    </row>
    <row r="72" spans="1:16" s="55" customFormat="1" ht="38.25" customHeight="1">
      <c r="A72" s="102"/>
      <c r="B72" s="117"/>
      <c r="C72" s="118"/>
      <c r="D72" s="118"/>
      <c r="E72" s="115"/>
      <c r="F72" s="12"/>
      <c r="G72" s="86"/>
      <c r="H72" s="60" t="s">
        <v>64</v>
      </c>
      <c r="I72" s="36"/>
    </row>
    <row r="73" spans="1:16" s="55" customFormat="1" ht="18.75" customHeight="1">
      <c r="A73" s="101"/>
      <c r="B73" s="117"/>
      <c r="C73" s="118"/>
      <c r="D73" s="118"/>
      <c r="E73" s="115"/>
      <c r="F73" s="119"/>
      <c r="G73" s="120"/>
      <c r="H73" s="60" t="s">
        <v>195</v>
      </c>
      <c r="I73" s="36"/>
    </row>
    <row r="74" spans="1:16" s="55" customFormat="1">
      <c r="A74" s="100"/>
      <c r="B74" s="117" t="s">
        <v>196</v>
      </c>
      <c r="C74" s="118"/>
      <c r="D74" s="118" t="s">
        <v>197</v>
      </c>
      <c r="E74" s="115"/>
      <c r="F74" s="115"/>
      <c r="G74" s="6"/>
      <c r="H74" s="6"/>
      <c r="I74" s="36"/>
    </row>
    <row r="75" spans="1:16" ht="53.25" customHeight="1">
      <c r="A75" s="100"/>
      <c r="B75" s="79"/>
      <c r="C75" s="61"/>
      <c r="D75" s="64"/>
      <c r="E75" s="27"/>
      <c r="F75" s="27" t="s">
        <v>198</v>
      </c>
      <c r="G75" s="6" t="s">
        <v>199</v>
      </c>
      <c r="H75" s="121">
        <v>2016</v>
      </c>
    </row>
    <row r="76" spans="1:16">
      <c r="A76" s="8"/>
      <c r="B76" s="82"/>
    </row>
    <row r="77" spans="1:16">
      <c r="B77" s="82"/>
    </row>
    <row r="81" spans="2:2">
      <c r="B81" s="82"/>
    </row>
  </sheetData>
  <mergeCells count="22">
    <mergeCell ref="O5:P5"/>
    <mergeCell ref="N6:P6"/>
    <mergeCell ref="A10:P10"/>
    <mergeCell ref="A11:P11"/>
    <mergeCell ref="A12:P12"/>
    <mergeCell ref="F71:H71"/>
    <mergeCell ref="J27:P27"/>
    <mergeCell ref="C28:F28"/>
    <mergeCell ref="A14:P14"/>
    <mergeCell ref="A18:P18"/>
    <mergeCell ref="J28:M28"/>
    <mergeCell ref="N28:P28"/>
    <mergeCell ref="A25:P25"/>
    <mergeCell ref="A26:A29"/>
    <mergeCell ref="B26:B29"/>
    <mergeCell ref="C26:I26"/>
    <mergeCell ref="J26:P26"/>
    <mergeCell ref="C27:I27"/>
    <mergeCell ref="A13:P13"/>
    <mergeCell ref="A20:P20"/>
    <mergeCell ref="A21:P21"/>
    <mergeCell ref="G28:I2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view="pageBreakPreview" zoomScale="90" zoomScaleNormal="70" zoomScaleSheetLayoutView="90" workbookViewId="0">
      <selection activeCell="A18" sqref="A18:P18"/>
    </sheetView>
  </sheetViews>
  <sheetFormatPr defaultRowHeight="15.75"/>
  <cols>
    <col min="1" max="1" width="11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8.75">
      <c r="P1" s="44" t="s">
        <v>173</v>
      </c>
    </row>
    <row r="2" spans="1:16" ht="18.75">
      <c r="P2" s="45" t="s">
        <v>54</v>
      </c>
    </row>
    <row r="3" spans="1:16" ht="18.75">
      <c r="P3" s="45" t="s">
        <v>174</v>
      </c>
    </row>
    <row r="4" spans="1:16" ht="18.75">
      <c r="P4" s="45"/>
    </row>
    <row r="5" spans="1:16" ht="18.75">
      <c r="N5" s="7"/>
      <c r="O5" s="146" t="s">
        <v>175</v>
      </c>
      <c r="P5" s="146"/>
    </row>
    <row r="6" spans="1:16" ht="18.75">
      <c r="N6" s="147" t="s">
        <v>176</v>
      </c>
      <c r="O6" s="147"/>
      <c r="P6" s="147"/>
    </row>
    <row r="7" spans="1:16" ht="18.75">
      <c r="N7" s="95"/>
      <c r="O7" s="95"/>
      <c r="P7" s="95"/>
    </row>
    <row r="8" spans="1:16" ht="18.75">
      <c r="N8" s="95"/>
      <c r="P8" s="96" t="s">
        <v>177</v>
      </c>
    </row>
    <row r="9" spans="1:16" ht="18.75">
      <c r="P9" s="45"/>
    </row>
    <row r="10" spans="1:16" ht="18.75">
      <c r="A10" s="141" t="s">
        <v>57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</row>
    <row r="11" spans="1:16" ht="18.7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</row>
    <row r="12" spans="1:16">
      <c r="A12" s="143" t="s">
        <v>161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</row>
    <row r="13" spans="1:16">
      <c r="A13" s="144" t="s">
        <v>55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</row>
    <row r="14" spans="1:16">
      <c r="A14" s="145" t="s">
        <v>224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</row>
    <row r="15" spans="1:16">
      <c r="A15" s="87" t="s">
        <v>180</v>
      </c>
      <c r="B15" s="87"/>
      <c r="C15" s="87"/>
      <c r="D15" s="97" t="str">
        <f>т6!C15</f>
        <v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(Ямалгазинвест ЗАО Дог. № 56-01885В/14 от 26.01.15 - 1 шт.) (ВЛ 110 кВ - 163 км)</v>
      </c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</row>
    <row r="16" spans="1:16">
      <c r="A16" s="87" t="s">
        <v>181</v>
      </c>
      <c r="B16" s="87"/>
      <c r="C16" s="87"/>
      <c r="D16" s="98" t="str">
        <f>т6!C16</f>
        <v>J_009-51-2-01.12-0028</v>
      </c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</row>
    <row r="17" spans="1:16">
      <c r="A17" s="19" t="s">
        <v>179</v>
      </c>
      <c r="B17" s="19"/>
      <c r="C17" s="19"/>
      <c r="D17" s="19"/>
      <c r="E17" s="99" t="str">
        <f>т6!D17</f>
        <v>Утвержденные плановые значения показателей приведены в соответствии с 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v>
      </c>
      <c r="F17" s="99"/>
      <c r="G17" s="99"/>
      <c r="H17" s="99"/>
      <c r="I17" s="99"/>
      <c r="J17" s="99"/>
      <c r="K17" s="19"/>
      <c r="L17" s="19"/>
      <c r="M17" s="19"/>
      <c r="N17" s="19"/>
      <c r="O17" s="19"/>
      <c r="P17" s="19"/>
    </row>
    <row r="18" spans="1:16">
      <c r="A18" s="140" t="s">
        <v>56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</row>
    <row r="19" spans="1:16">
      <c r="A19" s="87" t="s">
        <v>162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</row>
    <row r="20" spans="1:16">
      <c r="A20" s="149" t="s">
        <v>182</v>
      </c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</row>
    <row r="21" spans="1:16">
      <c r="A21" s="140" t="s">
        <v>63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</row>
    <row r="24" spans="1:16" ht="15.75" customHeight="1">
      <c r="A24" s="157" t="s">
        <v>8</v>
      </c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</row>
    <row r="25" spans="1:16" ht="15.75" customHeight="1">
      <c r="A25" s="150" t="s">
        <v>0</v>
      </c>
      <c r="B25" s="151" t="s">
        <v>2</v>
      </c>
      <c r="C25" s="152" t="s">
        <v>52</v>
      </c>
      <c r="D25" s="152"/>
      <c r="E25" s="152"/>
      <c r="F25" s="152"/>
      <c r="G25" s="152"/>
      <c r="H25" s="152"/>
      <c r="I25" s="152"/>
      <c r="J25" s="152" t="s">
        <v>53</v>
      </c>
      <c r="K25" s="152"/>
      <c r="L25" s="152"/>
      <c r="M25" s="152"/>
      <c r="N25" s="152"/>
      <c r="O25" s="152"/>
      <c r="P25" s="152"/>
    </row>
    <row r="26" spans="1:16" ht="45" customHeight="1">
      <c r="A26" s="150"/>
      <c r="B26" s="151"/>
      <c r="C26" s="153" t="s">
        <v>73</v>
      </c>
      <c r="D26" s="154"/>
      <c r="E26" s="154"/>
      <c r="F26" s="154"/>
      <c r="G26" s="154"/>
      <c r="H26" s="154"/>
      <c r="I26" s="155"/>
      <c r="J26" s="153" t="s">
        <v>73</v>
      </c>
      <c r="K26" s="154"/>
      <c r="L26" s="154"/>
      <c r="M26" s="154"/>
      <c r="N26" s="154"/>
      <c r="O26" s="154"/>
      <c r="P26" s="155"/>
    </row>
    <row r="27" spans="1:16" ht="33.75" customHeight="1">
      <c r="A27" s="150"/>
      <c r="B27" s="151"/>
      <c r="C27" s="151" t="s">
        <v>13</v>
      </c>
      <c r="D27" s="151"/>
      <c r="E27" s="151"/>
      <c r="F27" s="151"/>
      <c r="G27" s="151" t="s">
        <v>128</v>
      </c>
      <c r="H27" s="156"/>
      <c r="I27" s="156"/>
      <c r="J27" s="151" t="s">
        <v>13</v>
      </c>
      <c r="K27" s="151"/>
      <c r="L27" s="151"/>
      <c r="M27" s="151"/>
      <c r="N27" s="151" t="s">
        <v>128</v>
      </c>
      <c r="O27" s="156"/>
      <c r="P27" s="156"/>
    </row>
    <row r="28" spans="1:16" s="9" customFormat="1" ht="63">
      <c r="A28" s="150"/>
      <c r="B28" s="151"/>
      <c r="C28" s="66" t="s">
        <v>31</v>
      </c>
      <c r="D28" s="66" t="s">
        <v>9</v>
      </c>
      <c r="E28" s="66" t="s">
        <v>119</v>
      </c>
      <c r="F28" s="66" t="s">
        <v>11</v>
      </c>
      <c r="G28" s="66" t="s">
        <v>14</v>
      </c>
      <c r="H28" s="66" t="s">
        <v>58</v>
      </c>
      <c r="I28" s="13" t="s">
        <v>59</v>
      </c>
      <c r="J28" s="66" t="s">
        <v>31</v>
      </c>
      <c r="K28" s="66" t="s">
        <v>9</v>
      </c>
      <c r="L28" s="66" t="s">
        <v>119</v>
      </c>
      <c r="M28" s="66" t="s">
        <v>11</v>
      </c>
      <c r="N28" s="66" t="s">
        <v>14</v>
      </c>
      <c r="O28" s="66" t="s">
        <v>60</v>
      </c>
      <c r="P28" s="13" t="s">
        <v>59</v>
      </c>
    </row>
    <row r="29" spans="1:16" s="12" customFormat="1">
      <c r="A29" s="70">
        <v>1</v>
      </c>
      <c r="B29" s="66">
        <v>2</v>
      </c>
      <c r="C29" s="66">
        <v>3</v>
      </c>
      <c r="D29" s="66">
        <v>4</v>
      </c>
      <c r="E29" s="66">
        <v>5</v>
      </c>
      <c r="F29" s="66">
        <v>6</v>
      </c>
      <c r="G29" s="66">
        <v>7</v>
      </c>
      <c r="H29" s="66">
        <v>8</v>
      </c>
      <c r="I29" s="13">
        <v>9</v>
      </c>
      <c r="J29" s="66">
        <v>10</v>
      </c>
      <c r="K29" s="13">
        <v>11</v>
      </c>
      <c r="L29" s="66">
        <v>12</v>
      </c>
      <c r="M29" s="13">
        <v>13</v>
      </c>
      <c r="N29" s="66">
        <v>14</v>
      </c>
      <c r="O29" s="13">
        <v>15</v>
      </c>
      <c r="P29" s="66">
        <v>16</v>
      </c>
    </row>
    <row r="30" spans="1:16" s="19" customFormat="1" ht="56.25" customHeight="1">
      <c r="A30" s="71">
        <v>1</v>
      </c>
      <c r="B30" s="15" t="s">
        <v>130</v>
      </c>
      <c r="C30" s="66" t="s">
        <v>127</v>
      </c>
      <c r="D30" s="66" t="s">
        <v>127</v>
      </c>
      <c r="E30" s="66" t="s">
        <v>127</v>
      </c>
      <c r="F30" s="66" t="s">
        <v>127</v>
      </c>
      <c r="G30" s="66" t="s">
        <v>127</v>
      </c>
      <c r="H30" s="66" t="s">
        <v>127</v>
      </c>
      <c r="I30" s="66" t="s">
        <v>127</v>
      </c>
      <c r="J30" s="66" t="s">
        <v>127</v>
      </c>
      <c r="K30" s="66" t="s">
        <v>127</v>
      </c>
      <c r="L30" s="66" t="s">
        <v>127</v>
      </c>
      <c r="M30" s="66" t="s">
        <v>127</v>
      </c>
      <c r="N30" s="66" t="s">
        <v>127</v>
      </c>
      <c r="O30" s="66" t="s">
        <v>127</v>
      </c>
      <c r="P30" s="66" t="s">
        <v>127</v>
      </c>
    </row>
    <row r="31" spans="1:16" s="19" customFormat="1" ht="94.5">
      <c r="A31" s="71" t="s">
        <v>98</v>
      </c>
      <c r="B31" s="15" t="s">
        <v>85</v>
      </c>
      <c r="C31" s="66"/>
      <c r="D31" s="66" t="s">
        <v>30</v>
      </c>
      <c r="E31" s="66"/>
      <c r="F31" s="66" t="s">
        <v>21</v>
      </c>
      <c r="G31" s="16" t="s">
        <v>43</v>
      </c>
      <c r="H31" s="21"/>
      <c r="I31" s="11"/>
      <c r="J31" s="66"/>
      <c r="K31" s="66" t="s">
        <v>30</v>
      </c>
      <c r="L31" s="66"/>
      <c r="M31" s="66" t="s">
        <v>21</v>
      </c>
      <c r="N31" s="16" t="s">
        <v>43</v>
      </c>
      <c r="O31" s="21"/>
      <c r="P31" s="11"/>
    </row>
    <row r="32" spans="1:16" s="19" customFormat="1" ht="94.5">
      <c r="A32" s="71" t="s">
        <v>99</v>
      </c>
      <c r="B32" s="15" t="s">
        <v>86</v>
      </c>
      <c r="C32" s="66"/>
      <c r="D32" s="66" t="s">
        <v>30</v>
      </c>
      <c r="E32" s="66"/>
      <c r="F32" s="66" t="s">
        <v>21</v>
      </c>
      <c r="G32" s="16" t="s">
        <v>43</v>
      </c>
      <c r="H32" s="21"/>
      <c r="I32" s="11"/>
      <c r="J32" s="66"/>
      <c r="K32" s="66" t="s">
        <v>30</v>
      </c>
      <c r="L32" s="66"/>
      <c r="M32" s="66" t="s">
        <v>21</v>
      </c>
      <c r="N32" s="16" t="s">
        <v>43</v>
      </c>
      <c r="O32" s="21"/>
      <c r="P32" s="11"/>
    </row>
    <row r="33" spans="1:16" s="19" customFormat="1">
      <c r="A33" s="71" t="s">
        <v>1</v>
      </c>
      <c r="B33" s="15" t="s">
        <v>1</v>
      </c>
      <c r="C33" s="66"/>
      <c r="D33" s="66"/>
      <c r="E33" s="66"/>
      <c r="F33" s="66"/>
      <c r="G33" s="16"/>
      <c r="H33" s="21"/>
      <c r="I33" s="11"/>
      <c r="J33" s="66"/>
      <c r="K33" s="66"/>
      <c r="L33" s="66"/>
      <c r="M33" s="66"/>
      <c r="N33" s="16"/>
      <c r="O33" s="21"/>
      <c r="P33" s="11"/>
    </row>
    <row r="34" spans="1:16" ht="33" customHeight="1">
      <c r="A34" s="73">
        <v>2</v>
      </c>
      <c r="B34" s="15" t="s">
        <v>129</v>
      </c>
      <c r="C34" s="65" t="s">
        <v>127</v>
      </c>
      <c r="D34" s="65" t="s">
        <v>127</v>
      </c>
      <c r="E34" s="65" t="s">
        <v>127</v>
      </c>
      <c r="F34" s="65" t="s">
        <v>127</v>
      </c>
      <c r="G34" s="65" t="s">
        <v>127</v>
      </c>
      <c r="H34" s="65" t="s">
        <v>127</v>
      </c>
      <c r="I34" s="65" t="s">
        <v>127</v>
      </c>
      <c r="J34" s="65" t="s">
        <v>127</v>
      </c>
      <c r="K34" s="65" t="s">
        <v>127</v>
      </c>
      <c r="L34" s="65" t="s">
        <v>127</v>
      </c>
      <c r="M34" s="65" t="s">
        <v>127</v>
      </c>
      <c r="N34" s="65" t="s">
        <v>127</v>
      </c>
      <c r="O34" s="65" t="s">
        <v>127</v>
      </c>
      <c r="P34" s="65" t="s">
        <v>127</v>
      </c>
    </row>
    <row r="35" spans="1:16" ht="15.75" customHeight="1">
      <c r="A35" s="73" t="s">
        <v>100</v>
      </c>
      <c r="B35" s="15" t="s">
        <v>87</v>
      </c>
      <c r="C35" s="65"/>
      <c r="D35" s="65" t="s">
        <v>20</v>
      </c>
      <c r="E35" s="65"/>
      <c r="F35" s="65" t="s">
        <v>21</v>
      </c>
      <c r="G35" s="63" t="s">
        <v>44</v>
      </c>
      <c r="H35" s="63"/>
      <c r="I35" s="34"/>
      <c r="J35" s="65"/>
      <c r="K35" s="65" t="s">
        <v>20</v>
      </c>
      <c r="L35" s="65"/>
      <c r="M35" s="65" t="s">
        <v>21</v>
      </c>
      <c r="N35" s="63" t="s">
        <v>44</v>
      </c>
      <c r="O35" s="63"/>
      <c r="P35" s="34"/>
    </row>
    <row r="36" spans="1:16" ht="15.75" customHeight="1">
      <c r="A36" s="73" t="s">
        <v>101</v>
      </c>
      <c r="B36" s="15" t="s">
        <v>88</v>
      </c>
      <c r="C36" s="65"/>
      <c r="D36" s="65" t="s">
        <v>20</v>
      </c>
      <c r="E36" s="65"/>
      <c r="F36" s="65" t="s">
        <v>21</v>
      </c>
      <c r="G36" s="63" t="s">
        <v>44</v>
      </c>
      <c r="H36" s="63"/>
      <c r="I36" s="34"/>
      <c r="J36" s="65"/>
      <c r="K36" s="65" t="s">
        <v>20</v>
      </c>
      <c r="L36" s="65"/>
      <c r="M36" s="65" t="s">
        <v>21</v>
      </c>
      <c r="N36" s="63" t="s">
        <v>44</v>
      </c>
      <c r="O36" s="63"/>
      <c r="P36" s="34"/>
    </row>
    <row r="37" spans="1:16" ht="15.75" customHeight="1">
      <c r="A37" s="73" t="s">
        <v>1</v>
      </c>
      <c r="B37" s="15" t="s">
        <v>1</v>
      </c>
      <c r="C37" s="65"/>
      <c r="D37" s="65"/>
      <c r="E37" s="65"/>
      <c r="F37" s="65"/>
      <c r="G37" s="63"/>
      <c r="H37" s="63"/>
      <c r="I37" s="34"/>
      <c r="J37" s="65"/>
      <c r="K37" s="65"/>
      <c r="L37" s="65"/>
      <c r="M37" s="65"/>
      <c r="N37" s="63"/>
      <c r="O37" s="63"/>
      <c r="P37" s="34"/>
    </row>
    <row r="38" spans="1:16" s="19" customFormat="1" ht="55.5" customHeight="1">
      <c r="A38" s="73"/>
      <c r="B38" s="54" t="s">
        <v>61</v>
      </c>
      <c r="C38" s="67" t="s">
        <v>127</v>
      </c>
      <c r="D38" s="67" t="s">
        <v>127</v>
      </c>
      <c r="E38" s="67" t="s">
        <v>127</v>
      </c>
      <c r="F38" s="67" t="s">
        <v>127</v>
      </c>
      <c r="G38" s="67" t="s">
        <v>127</v>
      </c>
      <c r="H38" s="67" t="s">
        <v>127</v>
      </c>
      <c r="I38" s="24"/>
      <c r="J38" s="67" t="s">
        <v>127</v>
      </c>
      <c r="K38" s="67" t="s">
        <v>127</v>
      </c>
      <c r="L38" s="67" t="s">
        <v>127</v>
      </c>
      <c r="M38" s="67" t="s">
        <v>127</v>
      </c>
      <c r="N38" s="67" t="s">
        <v>127</v>
      </c>
      <c r="O38" s="67" t="s">
        <v>127</v>
      </c>
      <c r="P38" s="24"/>
    </row>
    <row r="39" spans="1:16" ht="15.75" customHeight="1">
      <c r="A39" s="76"/>
      <c r="B39" s="35"/>
      <c r="C39" s="29"/>
      <c r="D39" s="62"/>
      <c r="E39" s="62"/>
      <c r="F39" s="62"/>
      <c r="G39" s="64"/>
      <c r="H39" s="64"/>
      <c r="I39" s="36"/>
      <c r="J39" s="33"/>
      <c r="K39" s="33"/>
    </row>
    <row r="40" spans="1:16" s="55" customFormat="1" ht="18.75" customHeight="1">
      <c r="A40" s="102"/>
      <c r="B40" s="79"/>
      <c r="C40" s="89"/>
      <c r="D40" s="114"/>
      <c r="E40" s="115"/>
      <c r="F40" s="12"/>
      <c r="G40" s="116" t="s">
        <v>191</v>
      </c>
      <c r="H40" s="60"/>
      <c r="I40" s="36"/>
    </row>
    <row r="41" spans="1:16" s="55" customFormat="1">
      <c r="A41" s="102"/>
      <c r="B41" s="117" t="s">
        <v>192</v>
      </c>
      <c r="C41" s="118"/>
      <c r="D41" s="118" t="s">
        <v>193</v>
      </c>
      <c r="E41" s="115"/>
      <c r="F41" s="148" t="s">
        <v>194</v>
      </c>
      <c r="G41" s="148"/>
      <c r="H41" s="148"/>
      <c r="I41" s="36"/>
    </row>
    <row r="42" spans="1:16" s="55" customFormat="1">
      <c r="A42" s="102"/>
      <c r="B42" s="117"/>
      <c r="C42" s="118"/>
      <c r="D42" s="118"/>
      <c r="E42" s="115"/>
      <c r="F42" s="12"/>
      <c r="G42" s="86"/>
      <c r="H42" s="60" t="s">
        <v>64</v>
      </c>
      <c r="I42" s="36"/>
    </row>
    <row r="43" spans="1:16" s="55" customFormat="1" ht="18.75" customHeight="1">
      <c r="A43" s="101"/>
      <c r="B43" s="117"/>
      <c r="C43" s="118"/>
      <c r="D43" s="118"/>
      <c r="E43" s="115"/>
      <c r="F43" s="119"/>
      <c r="G43" s="120"/>
      <c r="H43" s="60" t="s">
        <v>195</v>
      </c>
      <c r="I43" s="36"/>
    </row>
    <row r="44" spans="1:16" s="55" customFormat="1">
      <c r="A44" s="100"/>
      <c r="B44" s="117" t="s">
        <v>196</v>
      </c>
      <c r="C44" s="118"/>
      <c r="D44" s="118" t="s">
        <v>197</v>
      </c>
      <c r="E44" s="115"/>
      <c r="F44" s="115"/>
      <c r="G44" s="6"/>
      <c r="H44" s="6"/>
      <c r="I44" s="36"/>
    </row>
    <row r="45" spans="1:16">
      <c r="A45" s="100"/>
      <c r="B45" s="79"/>
      <c r="C45" s="61"/>
      <c r="D45" s="64"/>
      <c r="E45" s="27"/>
      <c r="F45" s="27" t="s">
        <v>198</v>
      </c>
      <c r="G45" s="6" t="s">
        <v>199</v>
      </c>
      <c r="H45" s="121">
        <v>2016</v>
      </c>
    </row>
    <row r="46" spans="1:16">
      <c r="A46" s="8"/>
      <c r="B46" s="82"/>
    </row>
    <row r="47" spans="1:16">
      <c r="B47"/>
    </row>
    <row r="51" spans="2:2">
      <c r="B51"/>
    </row>
  </sheetData>
  <mergeCells count="22">
    <mergeCell ref="F41:H41"/>
    <mergeCell ref="A20:P20"/>
    <mergeCell ref="A21:P21"/>
    <mergeCell ref="G27:I27"/>
    <mergeCell ref="J27:M27"/>
    <mergeCell ref="C26:I26"/>
    <mergeCell ref="J26:P26"/>
    <mergeCell ref="C27:F27"/>
    <mergeCell ref="O5:P5"/>
    <mergeCell ref="N6:P6"/>
    <mergeCell ref="A10:P10"/>
    <mergeCell ref="A11:P11"/>
    <mergeCell ref="A12:P12"/>
    <mergeCell ref="A13:P13"/>
    <mergeCell ref="N27:P27"/>
    <mergeCell ref="A24:P24"/>
    <mergeCell ref="A25:A28"/>
    <mergeCell ref="B25:B28"/>
    <mergeCell ref="C25:I25"/>
    <mergeCell ref="J25:P25"/>
    <mergeCell ref="A14:P14"/>
    <mergeCell ref="A18:P18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56"/>
  <sheetViews>
    <sheetView view="pageBreakPreview" topLeftCell="A7" zoomScale="70" zoomScaleNormal="70" zoomScaleSheetLayoutView="70" workbookViewId="0">
      <selection activeCell="O29" sqref="O29"/>
    </sheetView>
  </sheetViews>
  <sheetFormatPr defaultRowHeight="15.75"/>
  <cols>
    <col min="1" max="1" width="11" style="69" customWidth="1"/>
    <col min="2" max="2" width="26.375" style="4" customWidth="1"/>
    <col min="3" max="3" width="13.875" style="7" customWidth="1"/>
    <col min="4" max="4" width="23.5" style="4" customWidth="1"/>
    <col min="5" max="5" width="13.625" style="7" customWidth="1"/>
    <col min="6" max="6" width="10.875" style="7" customWidth="1"/>
    <col min="7" max="7" width="12.12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2" style="6" customWidth="1"/>
    <col min="15" max="15" width="16" style="6" customWidth="1"/>
    <col min="16" max="16" width="13.5" style="6" customWidth="1"/>
    <col min="17" max="16384" width="9" style="6"/>
  </cols>
  <sheetData>
    <row r="1" spans="1:16" ht="18.75">
      <c r="P1" s="44" t="s">
        <v>173</v>
      </c>
    </row>
    <row r="2" spans="1:16" ht="18.75">
      <c r="P2" s="45" t="s">
        <v>54</v>
      </c>
    </row>
    <row r="3" spans="1:16" ht="18.75">
      <c r="P3" s="45" t="s">
        <v>174</v>
      </c>
    </row>
    <row r="4" spans="1:16" ht="18.75">
      <c r="P4" s="45"/>
    </row>
    <row r="5" spans="1:16" ht="18.75">
      <c r="N5" s="7"/>
      <c r="O5" s="146" t="s">
        <v>175</v>
      </c>
      <c r="P5" s="146"/>
    </row>
    <row r="6" spans="1:16" ht="18.75">
      <c r="N6" s="147" t="s">
        <v>176</v>
      </c>
      <c r="O6" s="147"/>
      <c r="P6" s="147"/>
    </row>
    <row r="7" spans="1:16" ht="18.75">
      <c r="N7" s="95"/>
      <c r="O7" s="95"/>
      <c r="P7" s="95"/>
    </row>
    <row r="8" spans="1:16" ht="18.75">
      <c r="N8" s="95"/>
      <c r="P8" s="96" t="s">
        <v>177</v>
      </c>
    </row>
    <row r="9" spans="1:16" ht="18.75">
      <c r="P9" s="45"/>
    </row>
    <row r="10" spans="1:16" ht="18.75">
      <c r="A10" s="141" t="s">
        <v>57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</row>
    <row r="11" spans="1:16" ht="18.7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</row>
    <row r="12" spans="1:16">
      <c r="A12" s="143" t="s">
        <v>161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</row>
    <row r="13" spans="1:16">
      <c r="A13" s="144" t="s">
        <v>55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</row>
    <row r="14" spans="1:16">
      <c r="A14" s="145" t="s">
        <v>224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</row>
    <row r="15" spans="1:16" ht="15.75" customHeight="1">
      <c r="A15" s="87" t="s">
        <v>180</v>
      </c>
      <c r="B15" s="87"/>
      <c r="C15" s="87"/>
      <c r="D15" s="97" t="str">
        <f>т6!C15</f>
        <v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(Ямалгазинвест ЗАО Дог. № 56-01885В/14 от 26.01.15 - 1 шт.) (ВЛ 110 кВ - 163 км)</v>
      </c>
      <c r="E15" s="97"/>
      <c r="F15" s="97"/>
      <c r="G15" s="97"/>
      <c r="H15" s="97"/>
      <c r="I15" s="97"/>
      <c r="J15" s="87"/>
      <c r="K15" s="87"/>
      <c r="L15" s="87"/>
      <c r="M15" s="87"/>
      <c r="N15" s="87"/>
      <c r="O15" s="87"/>
      <c r="P15" s="87"/>
    </row>
    <row r="16" spans="1:16">
      <c r="A16" s="87" t="s">
        <v>181</v>
      </c>
      <c r="B16" s="87"/>
      <c r="C16" s="87"/>
      <c r="D16" s="98" t="str">
        <f>т6!C16</f>
        <v>J_009-51-2-01.12-0028</v>
      </c>
      <c r="E16" s="98"/>
      <c r="F16" s="98"/>
      <c r="G16" s="98"/>
      <c r="H16" s="98"/>
      <c r="I16" s="98"/>
      <c r="J16" s="87"/>
      <c r="K16" s="87"/>
      <c r="L16" s="87"/>
      <c r="M16" s="87"/>
      <c r="N16" s="87"/>
      <c r="O16" s="87"/>
      <c r="P16" s="87"/>
    </row>
    <row r="17" spans="1:16">
      <c r="A17" s="19" t="s">
        <v>179</v>
      </c>
      <c r="B17" s="19"/>
      <c r="C17" s="19"/>
      <c r="D17" s="19"/>
      <c r="E17" s="109" t="str">
        <f>т6!D17</f>
        <v>Утвержденные плановые значения показателей приведены в соответствии с 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v>
      </c>
      <c r="F17" s="137"/>
      <c r="G17" s="137"/>
      <c r="H17" s="137"/>
      <c r="I17" s="137"/>
      <c r="J17" s="137"/>
      <c r="K17" s="19"/>
      <c r="L17" s="19"/>
      <c r="M17" s="19"/>
      <c r="N17" s="19"/>
      <c r="O17" s="19"/>
      <c r="P17" s="19"/>
    </row>
    <row r="18" spans="1:16">
      <c r="A18" s="140" t="s">
        <v>56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</row>
    <row r="19" spans="1:16">
      <c r="A19" s="87" t="s">
        <v>162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</row>
    <row r="20" spans="1:16">
      <c r="A20" s="149" t="s">
        <v>182</v>
      </c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</row>
    <row r="21" spans="1:16">
      <c r="A21" s="140" t="s">
        <v>63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</row>
    <row r="22" spans="1:16" ht="15.75" customHeight="1">
      <c r="A22" s="157" t="s">
        <v>15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</row>
    <row r="23" spans="1:16" ht="15.75" customHeight="1">
      <c r="A23" s="150" t="s">
        <v>0</v>
      </c>
      <c r="B23" s="151" t="s">
        <v>2</v>
      </c>
      <c r="C23" s="152" t="s">
        <v>52</v>
      </c>
      <c r="D23" s="152"/>
      <c r="E23" s="152"/>
      <c r="F23" s="152"/>
      <c r="G23" s="152"/>
      <c r="H23" s="152"/>
      <c r="I23" s="152"/>
      <c r="J23" s="152" t="s">
        <v>53</v>
      </c>
      <c r="K23" s="152"/>
      <c r="L23" s="152"/>
      <c r="M23" s="152"/>
      <c r="N23" s="152"/>
      <c r="O23" s="152"/>
      <c r="P23" s="152"/>
    </row>
    <row r="24" spans="1:16" ht="41.25" customHeight="1">
      <c r="A24" s="150"/>
      <c r="B24" s="151"/>
      <c r="C24" s="153" t="s">
        <v>73</v>
      </c>
      <c r="D24" s="154"/>
      <c r="E24" s="154"/>
      <c r="F24" s="154"/>
      <c r="G24" s="154"/>
      <c r="H24" s="154"/>
      <c r="I24" s="155"/>
      <c r="J24" s="153" t="s">
        <v>200</v>
      </c>
      <c r="K24" s="154"/>
      <c r="L24" s="154"/>
      <c r="M24" s="154"/>
      <c r="N24" s="154"/>
      <c r="O24" s="154"/>
      <c r="P24" s="155"/>
    </row>
    <row r="25" spans="1:16" ht="33.75" customHeight="1">
      <c r="A25" s="150"/>
      <c r="B25" s="151"/>
      <c r="C25" s="151" t="s">
        <v>13</v>
      </c>
      <c r="D25" s="151"/>
      <c r="E25" s="151"/>
      <c r="F25" s="151"/>
      <c r="G25" s="151" t="s">
        <v>128</v>
      </c>
      <c r="H25" s="156"/>
      <c r="I25" s="156"/>
      <c r="J25" s="151" t="s">
        <v>13</v>
      </c>
      <c r="K25" s="151"/>
      <c r="L25" s="151"/>
      <c r="M25" s="151"/>
      <c r="N25" s="151" t="s">
        <v>128</v>
      </c>
      <c r="O25" s="156"/>
      <c r="P25" s="156"/>
    </row>
    <row r="26" spans="1:16" s="9" customFormat="1" ht="63">
      <c r="A26" s="150"/>
      <c r="B26" s="151"/>
      <c r="C26" s="66" t="s">
        <v>31</v>
      </c>
      <c r="D26" s="66" t="s">
        <v>9</v>
      </c>
      <c r="E26" s="66" t="s">
        <v>119</v>
      </c>
      <c r="F26" s="66" t="s">
        <v>11</v>
      </c>
      <c r="G26" s="66" t="s">
        <v>14</v>
      </c>
      <c r="H26" s="66" t="s">
        <v>58</v>
      </c>
      <c r="I26" s="13" t="s">
        <v>59</v>
      </c>
      <c r="J26" s="66" t="s">
        <v>31</v>
      </c>
      <c r="K26" s="66" t="s">
        <v>9</v>
      </c>
      <c r="L26" s="66" t="s">
        <v>119</v>
      </c>
      <c r="M26" s="66" t="s">
        <v>11</v>
      </c>
      <c r="N26" s="66" t="s">
        <v>14</v>
      </c>
      <c r="O26" s="66" t="s">
        <v>60</v>
      </c>
      <c r="P26" s="13" t="s">
        <v>59</v>
      </c>
    </row>
    <row r="27" spans="1:16" s="12" customFormat="1">
      <c r="A27" s="70">
        <v>1</v>
      </c>
      <c r="B27" s="66">
        <v>2</v>
      </c>
      <c r="C27" s="66">
        <v>3</v>
      </c>
      <c r="D27" s="66">
        <v>4</v>
      </c>
      <c r="E27" s="66">
        <v>5</v>
      </c>
      <c r="F27" s="66">
        <v>6</v>
      </c>
      <c r="G27" s="66">
        <v>7</v>
      </c>
      <c r="H27" s="66">
        <v>8</v>
      </c>
      <c r="I27" s="13">
        <v>9</v>
      </c>
      <c r="J27" s="66">
        <v>10</v>
      </c>
      <c r="K27" s="13">
        <v>11</v>
      </c>
      <c r="L27" s="66">
        <v>12</v>
      </c>
      <c r="M27" s="13">
        <v>13</v>
      </c>
      <c r="N27" s="66">
        <v>14</v>
      </c>
      <c r="O27" s="13">
        <v>15</v>
      </c>
      <c r="P27" s="66">
        <v>16</v>
      </c>
    </row>
    <row r="28" spans="1:16" s="12" customFormat="1" ht="51" customHeight="1">
      <c r="A28" s="71">
        <v>1</v>
      </c>
      <c r="B28" s="14" t="s">
        <v>150</v>
      </c>
      <c r="C28" s="66" t="s">
        <v>127</v>
      </c>
      <c r="D28" s="66" t="s">
        <v>127</v>
      </c>
      <c r="E28" s="66" t="s">
        <v>127</v>
      </c>
      <c r="F28" s="66" t="s">
        <v>127</v>
      </c>
      <c r="G28" s="66" t="s">
        <v>127</v>
      </c>
      <c r="H28" s="66" t="s">
        <v>127</v>
      </c>
      <c r="I28" s="66" t="s">
        <v>127</v>
      </c>
      <c r="J28" s="66" t="s">
        <v>127</v>
      </c>
      <c r="K28" s="66" t="s">
        <v>127</v>
      </c>
      <c r="L28" s="66" t="s">
        <v>127</v>
      </c>
      <c r="M28" s="66" t="s">
        <v>127</v>
      </c>
      <c r="N28" s="66" t="s">
        <v>127</v>
      </c>
      <c r="O28" s="66" t="s">
        <v>127</v>
      </c>
      <c r="P28" s="66" t="s">
        <v>127</v>
      </c>
    </row>
    <row r="29" spans="1:16" s="12" customFormat="1" ht="63">
      <c r="A29" s="71" t="s">
        <v>98</v>
      </c>
      <c r="B29" s="14" t="s">
        <v>89</v>
      </c>
      <c r="C29" s="66"/>
      <c r="D29" s="37" t="s">
        <v>22</v>
      </c>
      <c r="E29" s="66"/>
      <c r="F29" s="81" t="s">
        <v>3</v>
      </c>
      <c r="G29" s="16" t="s">
        <v>45</v>
      </c>
      <c r="H29" s="66"/>
      <c r="I29" s="18"/>
      <c r="J29" s="66">
        <v>110</v>
      </c>
      <c r="K29" s="37" t="s">
        <v>22</v>
      </c>
      <c r="L29" s="66">
        <v>163</v>
      </c>
      <c r="M29" s="81" t="s">
        <v>3</v>
      </c>
      <c r="N29" s="92" t="s">
        <v>166</v>
      </c>
      <c r="O29" s="22">
        <v>11053.0986400818</v>
      </c>
      <c r="P29" s="24">
        <f>L29*O29</f>
        <v>1801655.0783333334</v>
      </c>
    </row>
    <row r="30" spans="1:16" s="12" customFormat="1" ht="63">
      <c r="A30" s="71" t="s">
        <v>99</v>
      </c>
      <c r="B30" s="14" t="s">
        <v>90</v>
      </c>
      <c r="C30" s="66"/>
      <c r="D30" s="37" t="s">
        <v>22</v>
      </c>
      <c r="E30" s="66"/>
      <c r="F30" s="81" t="s">
        <v>3</v>
      </c>
      <c r="G30" s="16" t="s">
        <v>45</v>
      </c>
      <c r="H30" s="66"/>
      <c r="I30" s="18"/>
      <c r="J30" s="66">
        <v>10</v>
      </c>
      <c r="K30" s="37" t="s">
        <v>22</v>
      </c>
      <c r="L30" s="66">
        <v>6</v>
      </c>
      <c r="M30" s="81" t="s">
        <v>3</v>
      </c>
      <c r="N30" s="92" t="s">
        <v>167</v>
      </c>
      <c r="O30" s="22">
        <v>2413</v>
      </c>
      <c r="P30" s="24">
        <f>L30*O30</f>
        <v>14478</v>
      </c>
    </row>
    <row r="31" spans="1:16" s="12" customFormat="1">
      <c r="A31" s="71" t="s">
        <v>1</v>
      </c>
      <c r="B31" s="14" t="s">
        <v>1</v>
      </c>
      <c r="C31" s="66"/>
      <c r="D31" s="66"/>
      <c r="E31" s="66"/>
      <c r="F31" s="66"/>
      <c r="G31" s="66"/>
      <c r="H31" s="66"/>
      <c r="I31" s="18"/>
      <c r="J31" s="66"/>
      <c r="K31" s="37"/>
      <c r="L31" s="66"/>
      <c r="M31" s="81"/>
      <c r="N31" s="16"/>
      <c r="O31" s="66"/>
      <c r="P31" s="18"/>
    </row>
    <row r="32" spans="1:16" s="12" customFormat="1">
      <c r="A32" s="71">
        <v>2</v>
      </c>
      <c r="B32" s="15" t="s">
        <v>27</v>
      </c>
      <c r="C32" s="66" t="s">
        <v>127</v>
      </c>
      <c r="D32" s="66" t="s">
        <v>127</v>
      </c>
      <c r="E32" s="66" t="s">
        <v>127</v>
      </c>
      <c r="F32" s="66" t="s">
        <v>127</v>
      </c>
      <c r="G32" s="66" t="s">
        <v>127</v>
      </c>
      <c r="H32" s="66" t="s">
        <v>127</v>
      </c>
      <c r="I32" s="66" t="s">
        <v>127</v>
      </c>
      <c r="J32" s="66" t="s">
        <v>127</v>
      </c>
      <c r="K32" s="66" t="s">
        <v>127</v>
      </c>
      <c r="L32" s="66" t="s">
        <v>127</v>
      </c>
      <c r="M32" s="66" t="s">
        <v>127</v>
      </c>
      <c r="N32" s="66" t="s">
        <v>127</v>
      </c>
      <c r="O32" s="66" t="s">
        <v>127</v>
      </c>
      <c r="P32" s="66" t="s">
        <v>127</v>
      </c>
    </row>
    <row r="33" spans="1:16" s="12" customFormat="1">
      <c r="A33" s="71" t="s">
        <v>100</v>
      </c>
      <c r="B33" s="15" t="s">
        <v>91</v>
      </c>
      <c r="C33" s="66"/>
      <c r="D33" s="66" t="s">
        <v>23</v>
      </c>
      <c r="E33" s="66"/>
      <c r="F33" s="38" t="s">
        <v>25</v>
      </c>
      <c r="G33" s="16" t="s">
        <v>46</v>
      </c>
      <c r="H33" s="66"/>
      <c r="I33" s="18"/>
      <c r="J33" s="66"/>
      <c r="K33" s="66" t="s">
        <v>23</v>
      </c>
      <c r="L33" s="66"/>
      <c r="M33" s="38" t="s">
        <v>25</v>
      </c>
      <c r="N33" s="16" t="s">
        <v>46</v>
      </c>
      <c r="O33" s="66"/>
      <c r="P33" s="18"/>
    </row>
    <row r="34" spans="1:16" s="12" customFormat="1">
      <c r="A34" s="71" t="s">
        <v>101</v>
      </c>
      <c r="B34" s="15" t="s">
        <v>92</v>
      </c>
      <c r="C34" s="66"/>
      <c r="D34" s="66" t="s">
        <v>23</v>
      </c>
      <c r="E34" s="66"/>
      <c r="F34" s="38" t="s">
        <v>25</v>
      </c>
      <c r="G34" s="16" t="s">
        <v>46</v>
      </c>
      <c r="H34" s="66"/>
      <c r="I34" s="18"/>
      <c r="J34" s="66"/>
      <c r="K34" s="66" t="s">
        <v>23</v>
      </c>
      <c r="L34" s="66"/>
      <c r="M34" s="38" t="s">
        <v>25</v>
      </c>
      <c r="N34" s="16" t="s">
        <v>46</v>
      </c>
      <c r="O34" s="66"/>
      <c r="P34" s="18"/>
    </row>
    <row r="35" spans="1:16" s="12" customFormat="1">
      <c r="A35" s="71" t="s">
        <v>1</v>
      </c>
      <c r="B35" s="15" t="s">
        <v>1</v>
      </c>
      <c r="C35" s="66"/>
      <c r="D35" s="66"/>
      <c r="E35" s="66"/>
      <c r="F35" s="38"/>
      <c r="G35" s="16"/>
      <c r="H35" s="66"/>
      <c r="I35" s="18"/>
      <c r="J35" s="66"/>
      <c r="K35" s="66"/>
      <c r="L35" s="66"/>
      <c r="M35" s="38"/>
      <c r="N35" s="16"/>
      <c r="O35" s="66"/>
      <c r="P35" s="18"/>
    </row>
    <row r="36" spans="1:16" s="19" customFormat="1" ht="30" customHeight="1" thickBot="1">
      <c r="A36" s="73">
        <v>3</v>
      </c>
      <c r="B36" s="15" t="s">
        <v>6</v>
      </c>
      <c r="C36" s="66" t="s">
        <v>127</v>
      </c>
      <c r="D36" s="66" t="s">
        <v>127</v>
      </c>
      <c r="E36" s="66" t="s">
        <v>127</v>
      </c>
      <c r="F36" s="66" t="s">
        <v>127</v>
      </c>
      <c r="G36" s="66" t="s">
        <v>127</v>
      </c>
      <c r="H36" s="66" t="s">
        <v>127</v>
      </c>
      <c r="I36" s="66" t="s">
        <v>127</v>
      </c>
      <c r="J36" s="66" t="s">
        <v>127</v>
      </c>
      <c r="K36" s="66" t="s">
        <v>127</v>
      </c>
      <c r="L36" s="66" t="s">
        <v>127</v>
      </c>
      <c r="M36" s="66" t="s">
        <v>127</v>
      </c>
      <c r="N36" s="66" t="s">
        <v>127</v>
      </c>
      <c r="O36" s="66" t="s">
        <v>127</v>
      </c>
      <c r="P36" s="66" t="s">
        <v>127</v>
      </c>
    </row>
    <row r="37" spans="1:16" s="19" customFormat="1" ht="30" customHeight="1" thickBot="1">
      <c r="A37" s="73" t="s">
        <v>102</v>
      </c>
      <c r="B37" s="14" t="s">
        <v>89</v>
      </c>
      <c r="C37" s="66"/>
      <c r="D37" s="66" t="s">
        <v>23</v>
      </c>
      <c r="E37" s="66">
        <v>1</v>
      </c>
      <c r="F37" s="66" t="s">
        <v>21</v>
      </c>
      <c r="G37" s="16" t="s">
        <v>121</v>
      </c>
      <c r="H37" s="21"/>
      <c r="I37" s="18"/>
      <c r="J37" s="66">
        <v>10</v>
      </c>
      <c r="K37" s="66" t="s">
        <v>168</v>
      </c>
      <c r="L37" s="66">
        <v>6</v>
      </c>
      <c r="M37" s="66" t="s">
        <v>21</v>
      </c>
      <c r="N37" s="131" t="s">
        <v>219</v>
      </c>
      <c r="O37" s="132">
        <v>510</v>
      </c>
      <c r="P37" s="24">
        <v>306</v>
      </c>
    </row>
    <row r="38" spans="1:16" s="19" customFormat="1" ht="30" customHeight="1">
      <c r="A38" s="73" t="s">
        <v>103</v>
      </c>
      <c r="B38" s="14" t="s">
        <v>90</v>
      </c>
      <c r="C38" s="66"/>
      <c r="D38" s="66" t="s">
        <v>23</v>
      </c>
      <c r="E38" s="66">
        <v>1</v>
      </c>
      <c r="F38" s="66" t="s">
        <v>21</v>
      </c>
      <c r="G38" s="16" t="s">
        <v>121</v>
      </c>
      <c r="H38" s="21"/>
      <c r="I38" s="18"/>
      <c r="J38" s="66">
        <v>110</v>
      </c>
      <c r="K38" s="66" t="s">
        <v>169</v>
      </c>
      <c r="L38" s="66">
        <v>163</v>
      </c>
      <c r="M38" s="66" t="s">
        <v>21</v>
      </c>
      <c r="N38" s="16" t="s">
        <v>220</v>
      </c>
      <c r="O38" s="3">
        <v>85553</v>
      </c>
      <c r="P38" s="24">
        <v>85553</v>
      </c>
    </row>
    <row r="39" spans="1:16" s="19" customFormat="1" ht="30" customHeight="1">
      <c r="A39" s="73" t="s">
        <v>1</v>
      </c>
      <c r="B39" s="14" t="s">
        <v>1</v>
      </c>
      <c r="C39" s="66"/>
      <c r="D39" s="66"/>
      <c r="E39" s="66"/>
      <c r="F39" s="66"/>
      <c r="G39" s="16"/>
      <c r="H39" s="21"/>
      <c r="I39" s="18"/>
      <c r="J39" s="66"/>
      <c r="K39" s="66"/>
      <c r="L39" s="66"/>
      <c r="M39" s="66"/>
      <c r="N39" s="16"/>
      <c r="O39" s="21"/>
    </row>
    <row r="40" spans="1:16" s="19" customFormat="1" ht="30" customHeight="1">
      <c r="A40" s="73" t="s">
        <v>123</v>
      </c>
      <c r="B40" s="14" t="s">
        <v>125</v>
      </c>
      <c r="C40" s="66"/>
      <c r="D40" s="66" t="s">
        <v>124</v>
      </c>
      <c r="E40" s="66">
        <v>1</v>
      </c>
      <c r="F40" s="66" t="s">
        <v>21</v>
      </c>
      <c r="G40" s="16" t="s">
        <v>122</v>
      </c>
      <c r="H40" s="21"/>
      <c r="I40" s="18"/>
      <c r="J40" s="66"/>
      <c r="K40" s="66" t="s">
        <v>124</v>
      </c>
      <c r="L40" s="66">
        <v>1</v>
      </c>
      <c r="M40" s="66" t="s">
        <v>21</v>
      </c>
      <c r="N40" s="16" t="s">
        <v>122</v>
      </c>
      <c r="O40" s="21"/>
      <c r="P40" s="18"/>
    </row>
    <row r="41" spans="1:16" s="19" customFormat="1" ht="30" customHeight="1">
      <c r="A41" s="73" t="s">
        <v>123</v>
      </c>
      <c r="B41" s="14" t="s">
        <v>142</v>
      </c>
      <c r="C41" s="66"/>
      <c r="D41" s="66" t="s">
        <v>124</v>
      </c>
      <c r="E41" s="66">
        <v>1</v>
      </c>
      <c r="F41" s="66" t="s">
        <v>21</v>
      </c>
      <c r="G41" s="16" t="s">
        <v>122</v>
      </c>
      <c r="H41" s="21"/>
      <c r="I41" s="18"/>
      <c r="J41" s="66"/>
      <c r="K41" s="66" t="s">
        <v>124</v>
      </c>
      <c r="L41" s="66">
        <v>1</v>
      </c>
      <c r="M41" s="66" t="s">
        <v>21</v>
      </c>
      <c r="N41" s="16" t="s">
        <v>122</v>
      </c>
      <c r="O41" s="21"/>
      <c r="P41" s="18"/>
    </row>
    <row r="42" spans="1:16" s="19" customFormat="1" ht="15" customHeight="1">
      <c r="A42" s="73" t="s">
        <v>1</v>
      </c>
      <c r="B42" s="14" t="s">
        <v>1</v>
      </c>
      <c r="C42" s="66"/>
      <c r="D42" s="66"/>
      <c r="E42" s="66"/>
      <c r="F42" s="66"/>
      <c r="G42" s="16"/>
      <c r="H42" s="21"/>
      <c r="I42" s="18"/>
      <c r="J42" s="66"/>
      <c r="K42" s="66"/>
      <c r="L42" s="66"/>
      <c r="M42" s="66"/>
      <c r="N42" s="16"/>
      <c r="O42" s="21"/>
      <c r="P42" s="18"/>
    </row>
    <row r="43" spans="1:16" s="19" customFormat="1" ht="51" customHeight="1">
      <c r="A43" s="73"/>
      <c r="B43" s="54" t="s">
        <v>131</v>
      </c>
      <c r="C43" s="67" t="s">
        <v>127</v>
      </c>
      <c r="D43" s="67" t="s">
        <v>127</v>
      </c>
      <c r="E43" s="67" t="s">
        <v>127</v>
      </c>
      <c r="F43" s="67" t="s">
        <v>127</v>
      </c>
      <c r="G43" s="67" t="s">
        <v>127</v>
      </c>
      <c r="H43" s="67" t="s">
        <v>127</v>
      </c>
      <c r="I43" s="67"/>
      <c r="J43" s="67" t="s">
        <v>127</v>
      </c>
      <c r="K43" s="67" t="s">
        <v>127</v>
      </c>
      <c r="L43" s="67" t="s">
        <v>127</v>
      </c>
      <c r="M43" s="67" t="s">
        <v>127</v>
      </c>
      <c r="N43" s="67" t="s">
        <v>127</v>
      </c>
      <c r="O43" s="67" t="s">
        <v>127</v>
      </c>
      <c r="P43" s="128">
        <f>P29+P30+P37+P38</f>
        <v>1901992.0783333334</v>
      </c>
    </row>
    <row r="44" spans="1:16" ht="15.75" customHeight="1">
      <c r="A44" s="76"/>
      <c r="B44" s="35"/>
      <c r="C44" s="29"/>
      <c r="D44" s="62"/>
      <c r="E44" s="62"/>
      <c r="F44" s="62"/>
      <c r="G44" s="64"/>
      <c r="H44" s="64"/>
      <c r="I44" s="36"/>
      <c r="J44" s="33"/>
      <c r="K44" s="33"/>
    </row>
    <row r="45" spans="1:16" s="55" customFormat="1">
      <c r="A45" s="102"/>
      <c r="B45" s="79"/>
      <c r="C45" s="89"/>
      <c r="D45" s="114"/>
      <c r="E45" s="115"/>
      <c r="F45" s="12"/>
      <c r="G45" s="116" t="s">
        <v>191</v>
      </c>
      <c r="H45" s="60"/>
      <c r="I45" s="36"/>
    </row>
    <row r="46" spans="1:16" s="55" customFormat="1" ht="15.75" customHeight="1">
      <c r="A46" s="102"/>
      <c r="B46" s="117" t="s">
        <v>192</v>
      </c>
      <c r="C46" s="118"/>
      <c r="D46" s="118" t="s">
        <v>193</v>
      </c>
      <c r="E46" s="115"/>
      <c r="F46" s="148" t="s">
        <v>201</v>
      </c>
      <c r="G46" s="148"/>
      <c r="H46" s="148"/>
      <c r="I46" s="36"/>
    </row>
    <row r="47" spans="1:16" s="55" customFormat="1">
      <c r="A47" s="102"/>
      <c r="B47" s="117"/>
      <c r="C47" s="118"/>
      <c r="D47" s="118"/>
      <c r="E47" s="115"/>
      <c r="F47" s="12"/>
      <c r="G47" s="86"/>
      <c r="H47" s="60" t="s">
        <v>64</v>
      </c>
      <c r="I47" s="36"/>
    </row>
    <row r="48" spans="1:16" s="55" customFormat="1">
      <c r="A48" s="101"/>
      <c r="B48" s="117"/>
      <c r="C48" s="118"/>
      <c r="D48" s="118"/>
      <c r="E48" s="115"/>
      <c r="F48" s="115"/>
      <c r="H48" s="60" t="s">
        <v>202</v>
      </c>
      <c r="I48" s="36"/>
    </row>
    <row r="49" spans="1:9" s="55" customFormat="1">
      <c r="A49" s="100"/>
      <c r="B49" s="117" t="s">
        <v>196</v>
      </c>
      <c r="C49" s="118"/>
      <c r="D49" s="118" t="s">
        <v>197</v>
      </c>
      <c r="E49" s="115"/>
      <c r="F49" s="115"/>
      <c r="H49" s="6"/>
      <c r="I49" s="36"/>
    </row>
    <row r="50" spans="1:9">
      <c r="A50" s="100"/>
      <c r="B50" s="79"/>
      <c r="C50" s="61"/>
      <c r="D50" s="64"/>
      <c r="E50" s="27"/>
      <c r="F50" s="27"/>
      <c r="G50" s="6"/>
      <c r="H50" s="121"/>
    </row>
    <row r="51" spans="1:9">
      <c r="A51" s="8"/>
      <c r="B51" s="82"/>
    </row>
    <row r="52" spans="1:9">
      <c r="B52" s="82"/>
    </row>
    <row r="56" spans="1:9">
      <c r="B56" s="82"/>
    </row>
  </sheetData>
  <mergeCells count="22">
    <mergeCell ref="F46:H46"/>
    <mergeCell ref="J23:P23"/>
    <mergeCell ref="C24:I24"/>
    <mergeCell ref="A14:P14"/>
    <mergeCell ref="O5:P5"/>
    <mergeCell ref="N6:P6"/>
    <mergeCell ref="A10:P10"/>
    <mergeCell ref="A11:P11"/>
    <mergeCell ref="A12:P12"/>
    <mergeCell ref="A13:P13"/>
    <mergeCell ref="A18:P18"/>
    <mergeCell ref="C25:F25"/>
    <mergeCell ref="G25:I25"/>
    <mergeCell ref="J25:M25"/>
    <mergeCell ref="N25:P25"/>
    <mergeCell ref="A22:P22"/>
    <mergeCell ref="A23:A26"/>
    <mergeCell ref="B23:B26"/>
    <mergeCell ref="C23:I23"/>
    <mergeCell ref="A20:P20"/>
    <mergeCell ref="A21:P21"/>
    <mergeCell ref="J24:P24"/>
  </mergeCells>
  <conditionalFormatting sqref="N29">
    <cfRule type="expression" dxfId="1" priority="2">
      <formula>$B29=""</formula>
    </cfRule>
  </conditionalFormatting>
  <conditionalFormatting sqref="N30">
    <cfRule type="expression" dxfId="0" priority="1">
      <formula>$B30=""</formula>
    </cfRule>
  </conditionalFormatting>
  <pageMargins left="0.47244094488188981" right="0.55118110236220474" top="0.82677165354330717" bottom="0.55118110236220474" header="0.31496062992125984" footer="0.19685039370078741"/>
  <pageSetup paperSize="8" scale="62" fitToHeight="0" orientation="landscape" r:id="rId1"/>
  <headerFooter differentFirst="1">
    <oddHeader>&amp;C&amp;P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view="pageBreakPreview" zoomScale="80" zoomScaleNormal="70" zoomScaleSheetLayoutView="80" workbookViewId="0">
      <selection activeCell="H28" sqref="H28"/>
    </sheetView>
  </sheetViews>
  <sheetFormatPr defaultRowHeight="15.75"/>
  <cols>
    <col min="1" max="1" width="7.625" style="69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0" customWidth="1"/>
    <col min="8" max="8" width="16.75" style="60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8.75">
      <c r="P1" s="44" t="s">
        <v>173</v>
      </c>
    </row>
    <row r="2" spans="1:16" ht="18.75">
      <c r="P2" s="45" t="s">
        <v>54</v>
      </c>
    </row>
    <row r="3" spans="1:16" ht="18.75">
      <c r="P3" s="45" t="s">
        <v>174</v>
      </c>
    </row>
    <row r="4" spans="1:16" ht="18.75">
      <c r="P4" s="45"/>
    </row>
    <row r="5" spans="1:16" ht="18.75">
      <c r="N5" s="7"/>
      <c r="O5" s="146" t="s">
        <v>175</v>
      </c>
      <c r="P5" s="146"/>
    </row>
    <row r="6" spans="1:16" ht="18.75">
      <c r="N6" s="147" t="s">
        <v>176</v>
      </c>
      <c r="O6" s="147"/>
      <c r="P6" s="147"/>
    </row>
    <row r="7" spans="1:16" ht="18.75">
      <c r="N7" s="95"/>
      <c r="O7" s="95"/>
      <c r="P7" s="95"/>
    </row>
    <row r="8" spans="1:16" ht="18.75">
      <c r="N8" s="95"/>
      <c r="P8" s="96" t="s">
        <v>177</v>
      </c>
    </row>
    <row r="9" spans="1:16" ht="18.75">
      <c r="P9" s="45"/>
    </row>
    <row r="10" spans="1:16" ht="18.75">
      <c r="A10" s="141" t="s">
        <v>57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</row>
    <row r="11" spans="1:16" ht="18.7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</row>
    <row r="12" spans="1:16">
      <c r="A12" s="143" t="s">
        <v>161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</row>
    <row r="13" spans="1:16">
      <c r="A13" s="144" t="s">
        <v>55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</row>
    <row r="14" spans="1:16">
      <c r="A14" s="145" t="s">
        <v>224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</row>
    <row r="15" spans="1:16">
      <c r="A15" s="87" t="s">
        <v>180</v>
      </c>
      <c r="B15" s="87"/>
      <c r="C15" s="87"/>
      <c r="D15" s="97" t="str">
        <f>т6!C15</f>
        <v>Строительство ВЛ 110 кВ №103 Воркутинская ТЭЦ №2 – ПС 110/10 кВ Ольховей для технологического присоединения «КС-5 «Усинская», КЦ-2» в составе стройки «Система магистрального газопровода Бованенково – Ухта» (Ямалгазинвест ЗАО Дог. № 56-01885В/14 от 26.01.15 - 1 шт.) (ВЛ 110 кВ - 163 км)</v>
      </c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</row>
    <row r="16" spans="1:16">
      <c r="A16" s="87" t="s">
        <v>181</v>
      </c>
      <c r="B16" s="87"/>
      <c r="C16" s="87"/>
      <c r="D16" s="98" t="str">
        <f>т6!C16</f>
        <v>J_009-51-2-01.12-0028</v>
      </c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</row>
    <row r="17" spans="1:16">
      <c r="A17" s="19" t="s">
        <v>179</v>
      </c>
      <c r="B17" s="19"/>
      <c r="C17" s="19"/>
      <c r="D17" s="19"/>
      <c r="E17" s="99" t="str">
        <f>т6!D17</f>
        <v>Утвержденные плановые значения показателей приведены в соответствии с Приказом Минэнерго России от 21 декабря 2018 №26@ "Об утверждении изменений, вносимых в инвестиционную программу ПАО "МРСК Северо-Запада", утвержденную приказом Минэнерго России от 30.11.2015 №906" с изменениями, внесенными приказом Минэнерго России от 16 декабря 2016 № 1333</v>
      </c>
      <c r="F17" s="99"/>
      <c r="G17" s="99"/>
      <c r="H17" s="99"/>
      <c r="I17" s="99"/>
      <c r="J17" s="99"/>
      <c r="K17" s="19"/>
      <c r="L17" s="19"/>
      <c r="M17" s="19"/>
      <c r="N17" s="19"/>
      <c r="O17" s="19"/>
      <c r="P17" s="19"/>
    </row>
    <row r="18" spans="1:16">
      <c r="A18" s="140" t="s">
        <v>56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</row>
    <row r="19" spans="1:16">
      <c r="A19" s="87" t="s">
        <v>162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</row>
    <row r="20" spans="1:16">
      <c r="A20" s="149" t="s">
        <v>182</v>
      </c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</row>
    <row r="21" spans="1:16">
      <c r="A21" s="140" t="s">
        <v>63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</row>
    <row r="22" spans="1:16" ht="15.75" customHeight="1">
      <c r="A22" s="76"/>
      <c r="B22" s="35"/>
      <c r="C22" s="29"/>
      <c r="D22" s="62"/>
      <c r="E22" s="62"/>
      <c r="F22" s="62"/>
      <c r="G22" s="64"/>
      <c r="H22" s="64"/>
      <c r="I22" s="36"/>
      <c r="J22" s="33"/>
      <c r="K22" s="33"/>
    </row>
    <row r="23" spans="1:16" ht="15.75" customHeight="1">
      <c r="A23" s="157" t="s">
        <v>26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</row>
    <row r="24" spans="1:16" ht="15.75" customHeight="1">
      <c r="A24" s="150" t="s">
        <v>0</v>
      </c>
      <c r="B24" s="151" t="s">
        <v>2</v>
      </c>
      <c r="C24" s="152" t="s">
        <v>52</v>
      </c>
      <c r="D24" s="152"/>
      <c r="E24" s="152"/>
      <c r="F24" s="152"/>
      <c r="G24" s="152"/>
      <c r="H24" s="152"/>
      <c r="I24" s="152"/>
      <c r="J24" s="152" t="s">
        <v>53</v>
      </c>
      <c r="K24" s="152"/>
      <c r="L24" s="152"/>
      <c r="M24" s="152"/>
      <c r="N24" s="152"/>
      <c r="O24" s="152"/>
      <c r="P24" s="152"/>
    </row>
    <row r="25" spans="1:16" ht="33" customHeight="1">
      <c r="A25" s="150"/>
      <c r="B25" s="151"/>
      <c r="C25" s="151" t="s">
        <v>73</v>
      </c>
      <c r="D25" s="151"/>
      <c r="E25" s="151"/>
      <c r="F25" s="151"/>
      <c r="G25" s="151"/>
      <c r="H25" s="151"/>
      <c r="I25" s="151"/>
      <c r="J25" s="153" t="s">
        <v>73</v>
      </c>
      <c r="K25" s="154"/>
      <c r="L25" s="154"/>
      <c r="M25" s="154"/>
      <c r="N25" s="154"/>
      <c r="O25" s="154"/>
      <c r="P25" s="155"/>
    </row>
    <row r="26" spans="1:16" ht="33.75" customHeight="1">
      <c r="A26" s="150"/>
      <c r="B26" s="151"/>
      <c r="C26" s="151" t="s">
        <v>13</v>
      </c>
      <c r="D26" s="151"/>
      <c r="E26" s="151"/>
      <c r="F26" s="151"/>
      <c r="G26" s="151" t="s">
        <v>128</v>
      </c>
      <c r="H26" s="156"/>
      <c r="I26" s="156"/>
      <c r="J26" s="151" t="s">
        <v>13</v>
      </c>
      <c r="K26" s="151"/>
      <c r="L26" s="151"/>
      <c r="M26" s="151"/>
      <c r="N26" s="151" t="s">
        <v>128</v>
      </c>
      <c r="O26" s="156"/>
      <c r="P26" s="156"/>
    </row>
    <row r="27" spans="1:16" s="9" customFormat="1" ht="63">
      <c r="A27" s="150"/>
      <c r="B27" s="151"/>
      <c r="C27" s="66" t="s">
        <v>31</v>
      </c>
      <c r="D27" s="66" t="s">
        <v>9</v>
      </c>
      <c r="E27" s="66" t="s">
        <v>119</v>
      </c>
      <c r="F27" s="66" t="s">
        <v>11</v>
      </c>
      <c r="G27" s="66" t="s">
        <v>14</v>
      </c>
      <c r="H27" s="66" t="s">
        <v>58</v>
      </c>
      <c r="I27" s="13" t="s">
        <v>59</v>
      </c>
      <c r="J27" s="66" t="s">
        <v>31</v>
      </c>
      <c r="K27" s="66" t="s">
        <v>9</v>
      </c>
      <c r="L27" s="66" t="s">
        <v>119</v>
      </c>
      <c r="M27" s="66" t="s">
        <v>11</v>
      </c>
      <c r="N27" s="66" t="s">
        <v>14</v>
      </c>
      <c r="O27" s="66" t="s">
        <v>60</v>
      </c>
      <c r="P27" s="13" t="s">
        <v>59</v>
      </c>
    </row>
    <row r="28" spans="1:16" s="12" customFormat="1">
      <c r="A28" s="70">
        <v>1</v>
      </c>
      <c r="B28" s="66">
        <v>2</v>
      </c>
      <c r="C28" s="66">
        <v>3</v>
      </c>
      <c r="D28" s="66">
        <v>4</v>
      </c>
      <c r="E28" s="66">
        <v>5</v>
      </c>
      <c r="F28" s="66">
        <v>6</v>
      </c>
      <c r="G28" s="66">
        <v>7</v>
      </c>
      <c r="H28" s="66">
        <v>8</v>
      </c>
      <c r="I28" s="13">
        <v>9</v>
      </c>
      <c r="J28" s="66">
        <v>10</v>
      </c>
      <c r="K28" s="13">
        <v>11</v>
      </c>
      <c r="L28" s="66">
        <v>12</v>
      </c>
      <c r="M28" s="13">
        <v>13</v>
      </c>
      <c r="N28" s="66">
        <v>14</v>
      </c>
      <c r="O28" s="13">
        <v>15</v>
      </c>
      <c r="P28" s="66">
        <v>16</v>
      </c>
    </row>
    <row r="29" spans="1:16" s="12" customFormat="1" ht="58.5" customHeight="1">
      <c r="A29" s="73">
        <v>1</v>
      </c>
      <c r="B29" s="15" t="s">
        <v>149</v>
      </c>
      <c r="C29" s="66" t="s">
        <v>127</v>
      </c>
      <c r="D29" s="66" t="s">
        <v>127</v>
      </c>
      <c r="E29" s="66" t="s">
        <v>127</v>
      </c>
      <c r="F29" s="66" t="s">
        <v>127</v>
      </c>
      <c r="G29" s="66" t="s">
        <v>127</v>
      </c>
      <c r="H29" s="66" t="s">
        <v>127</v>
      </c>
      <c r="I29" s="66" t="s">
        <v>127</v>
      </c>
      <c r="J29" s="66" t="s">
        <v>127</v>
      </c>
      <c r="K29" s="66" t="s">
        <v>127</v>
      </c>
      <c r="L29" s="66" t="s">
        <v>127</v>
      </c>
      <c r="M29" s="66" t="s">
        <v>127</v>
      </c>
      <c r="N29" s="66" t="s">
        <v>127</v>
      </c>
      <c r="O29" s="66" t="s">
        <v>127</v>
      </c>
      <c r="P29" s="66" t="s">
        <v>127</v>
      </c>
    </row>
    <row r="30" spans="1:16" s="12" customFormat="1" ht="47.25">
      <c r="A30" s="73" t="s">
        <v>98</v>
      </c>
      <c r="B30" s="15" t="s">
        <v>151</v>
      </c>
      <c r="C30" s="66"/>
      <c r="D30" s="37" t="s">
        <v>153</v>
      </c>
      <c r="E30" s="66"/>
      <c r="F30" s="81" t="s">
        <v>3</v>
      </c>
      <c r="G30" s="16" t="s">
        <v>49</v>
      </c>
      <c r="H30" s="66"/>
      <c r="I30" s="18"/>
      <c r="J30" s="66"/>
      <c r="K30" s="37" t="s">
        <v>153</v>
      </c>
      <c r="L30" s="66"/>
      <c r="M30" s="81" t="s">
        <v>3</v>
      </c>
      <c r="N30" s="16" t="s">
        <v>49</v>
      </c>
      <c r="O30" s="66"/>
      <c r="P30" s="18"/>
    </row>
    <row r="31" spans="1:16" s="80" customFormat="1" ht="47.25">
      <c r="A31" s="73" t="s">
        <v>99</v>
      </c>
      <c r="B31" s="15" t="s">
        <v>152</v>
      </c>
      <c r="C31" s="66"/>
      <c r="D31" s="37" t="s">
        <v>153</v>
      </c>
      <c r="E31" s="66"/>
      <c r="F31" s="81" t="s">
        <v>3</v>
      </c>
      <c r="G31" s="16" t="s">
        <v>49</v>
      </c>
      <c r="H31" s="66"/>
      <c r="I31" s="18"/>
      <c r="J31" s="66"/>
      <c r="K31" s="37" t="s">
        <v>153</v>
      </c>
      <c r="L31" s="66"/>
      <c r="M31" s="81" t="s">
        <v>3</v>
      </c>
      <c r="N31" s="16" t="s">
        <v>49</v>
      </c>
      <c r="O31" s="66"/>
      <c r="P31" s="18"/>
    </row>
    <row r="32" spans="1:16" s="80" customFormat="1">
      <c r="A32" s="73" t="s">
        <v>1</v>
      </c>
      <c r="B32" s="15" t="s">
        <v>1</v>
      </c>
      <c r="C32" s="66"/>
      <c r="D32" s="37"/>
      <c r="E32" s="66"/>
      <c r="F32" s="81"/>
      <c r="G32" s="16"/>
      <c r="H32" s="66"/>
      <c r="I32" s="18"/>
      <c r="J32" s="66"/>
      <c r="K32" s="37"/>
      <c r="L32" s="66"/>
      <c r="M32" s="81"/>
      <c r="N32" s="16"/>
      <c r="O32" s="66"/>
      <c r="P32" s="18"/>
    </row>
    <row r="33" spans="1:16" s="12" customFormat="1" ht="47.25">
      <c r="A33" s="73" t="s">
        <v>154</v>
      </c>
      <c r="B33" s="15" t="s">
        <v>94</v>
      </c>
      <c r="C33" s="66"/>
      <c r="D33" s="37" t="s">
        <v>153</v>
      </c>
      <c r="E33" s="66"/>
      <c r="F33" s="81" t="s">
        <v>3</v>
      </c>
      <c r="G33" s="16" t="s">
        <v>49</v>
      </c>
      <c r="H33" s="66"/>
      <c r="I33" s="18"/>
      <c r="J33" s="66"/>
      <c r="K33" s="37" t="s">
        <v>153</v>
      </c>
      <c r="L33" s="66"/>
      <c r="M33" s="81" t="s">
        <v>3</v>
      </c>
      <c r="N33" s="16" t="s">
        <v>49</v>
      </c>
      <c r="O33" s="66"/>
      <c r="P33" s="18"/>
    </row>
    <row r="34" spans="1:16" s="12" customFormat="1">
      <c r="A34" s="73" t="s">
        <v>1</v>
      </c>
      <c r="B34" s="15" t="s">
        <v>1</v>
      </c>
      <c r="C34" s="66"/>
      <c r="D34" s="37"/>
      <c r="E34" s="66"/>
      <c r="F34" s="81"/>
      <c r="G34" s="16"/>
      <c r="H34" s="66"/>
      <c r="I34" s="18"/>
      <c r="J34" s="66"/>
      <c r="K34" s="37"/>
      <c r="L34" s="66"/>
      <c r="M34" s="81"/>
      <c r="N34" s="16"/>
      <c r="O34" s="66"/>
      <c r="P34" s="18"/>
    </row>
    <row r="35" spans="1:16" s="12" customFormat="1">
      <c r="A35" s="73">
        <v>2</v>
      </c>
      <c r="B35" s="39" t="s">
        <v>132</v>
      </c>
      <c r="C35" s="66" t="s">
        <v>127</v>
      </c>
      <c r="D35" s="66" t="s">
        <v>127</v>
      </c>
      <c r="E35" s="66" t="s">
        <v>127</v>
      </c>
      <c r="F35" s="66" t="s">
        <v>127</v>
      </c>
      <c r="G35" s="66" t="s">
        <v>127</v>
      </c>
      <c r="H35" s="66" t="s">
        <v>127</v>
      </c>
      <c r="I35" s="66" t="s">
        <v>127</v>
      </c>
      <c r="J35" s="66" t="s">
        <v>127</v>
      </c>
      <c r="K35" s="66" t="s">
        <v>127</v>
      </c>
      <c r="L35" s="66" t="s">
        <v>127</v>
      </c>
      <c r="M35" s="66" t="s">
        <v>127</v>
      </c>
      <c r="N35" s="66" t="s">
        <v>127</v>
      </c>
      <c r="O35" s="66" t="s">
        <v>127</v>
      </c>
      <c r="P35" s="66" t="s">
        <v>127</v>
      </c>
    </row>
    <row r="36" spans="1:16" s="12" customFormat="1" ht="31.5">
      <c r="A36" s="73" t="s">
        <v>100</v>
      </c>
      <c r="B36" s="15" t="s">
        <v>93</v>
      </c>
      <c r="C36" s="66"/>
      <c r="D36" s="37" t="s">
        <v>143</v>
      </c>
      <c r="E36" s="66"/>
      <c r="F36" s="81" t="s">
        <v>3</v>
      </c>
      <c r="G36" s="16" t="s">
        <v>48</v>
      </c>
      <c r="H36" s="66"/>
      <c r="I36" s="18"/>
      <c r="J36" s="66"/>
      <c r="K36" s="37" t="s">
        <v>143</v>
      </c>
      <c r="L36" s="66"/>
      <c r="M36" s="81" t="s">
        <v>3</v>
      </c>
      <c r="N36" s="16" t="s">
        <v>48</v>
      </c>
      <c r="O36" s="66"/>
      <c r="P36" s="18"/>
    </row>
    <row r="37" spans="1:16" s="12" customFormat="1" ht="31.5">
      <c r="A37" s="73" t="s">
        <v>101</v>
      </c>
      <c r="B37" s="15" t="s">
        <v>94</v>
      </c>
      <c r="C37" s="66"/>
      <c r="D37" s="37" t="s">
        <v>143</v>
      </c>
      <c r="E37" s="66"/>
      <c r="F37" s="81" t="s">
        <v>3</v>
      </c>
      <c r="G37" s="16" t="s">
        <v>48</v>
      </c>
      <c r="H37" s="66"/>
      <c r="I37" s="18"/>
      <c r="J37" s="66"/>
      <c r="K37" s="37" t="s">
        <v>143</v>
      </c>
      <c r="L37" s="66"/>
      <c r="M37" s="81" t="s">
        <v>3</v>
      </c>
      <c r="N37" s="16" t="s">
        <v>48</v>
      </c>
      <c r="O37" s="66"/>
      <c r="P37" s="18"/>
    </row>
    <row r="38" spans="1:16" s="12" customFormat="1">
      <c r="A38" s="73" t="s">
        <v>1</v>
      </c>
      <c r="B38" s="15" t="s">
        <v>1</v>
      </c>
      <c r="C38" s="66"/>
      <c r="D38" s="37"/>
      <c r="E38" s="66"/>
      <c r="F38" s="81"/>
      <c r="G38" s="16"/>
      <c r="H38" s="66"/>
      <c r="I38" s="18"/>
      <c r="J38" s="66"/>
      <c r="K38" s="37"/>
      <c r="L38" s="66"/>
      <c r="M38" s="81"/>
      <c r="N38" s="16"/>
      <c r="O38" s="66"/>
      <c r="P38" s="18"/>
    </row>
    <row r="39" spans="1:16" s="12" customFormat="1" ht="27" customHeight="1">
      <c r="A39" s="73">
        <v>3</v>
      </c>
      <c r="B39" s="40" t="s">
        <v>24</v>
      </c>
      <c r="C39" s="66" t="s">
        <v>127</v>
      </c>
      <c r="D39" s="66" t="s">
        <v>127</v>
      </c>
      <c r="E39" s="66" t="s">
        <v>127</v>
      </c>
      <c r="F39" s="66" t="s">
        <v>127</v>
      </c>
      <c r="G39" s="66" t="s">
        <v>127</v>
      </c>
      <c r="H39" s="66" t="s">
        <v>127</v>
      </c>
      <c r="I39" s="66" t="s">
        <v>127</v>
      </c>
      <c r="J39" s="66" t="s">
        <v>127</v>
      </c>
      <c r="K39" s="66" t="s">
        <v>127</v>
      </c>
      <c r="L39" s="66" t="s">
        <v>127</v>
      </c>
      <c r="M39" s="66" t="s">
        <v>127</v>
      </c>
      <c r="N39" s="66" t="s">
        <v>127</v>
      </c>
      <c r="O39" s="66" t="s">
        <v>127</v>
      </c>
      <c r="P39" s="66" t="s">
        <v>127</v>
      </c>
    </row>
    <row r="40" spans="1:16" s="12" customFormat="1" ht="63">
      <c r="A40" s="73" t="s">
        <v>102</v>
      </c>
      <c r="B40" s="15" t="s">
        <v>93</v>
      </c>
      <c r="C40" s="66"/>
      <c r="D40" s="37" t="s">
        <v>144</v>
      </c>
      <c r="E40" s="66"/>
      <c r="F40" s="38" t="s">
        <v>25</v>
      </c>
      <c r="G40" s="16" t="s">
        <v>50</v>
      </c>
      <c r="H40" s="66"/>
      <c r="I40" s="18"/>
      <c r="J40" s="66"/>
      <c r="K40" s="37" t="s">
        <v>144</v>
      </c>
      <c r="L40" s="66"/>
      <c r="M40" s="38" t="s">
        <v>25</v>
      </c>
      <c r="N40" s="16" t="s">
        <v>50</v>
      </c>
      <c r="O40" s="66"/>
      <c r="P40" s="18"/>
    </row>
    <row r="41" spans="1:16" s="12" customFormat="1" ht="63">
      <c r="A41" s="73" t="s">
        <v>103</v>
      </c>
      <c r="B41" s="15" t="s">
        <v>94</v>
      </c>
      <c r="C41" s="66"/>
      <c r="D41" s="37" t="s">
        <v>144</v>
      </c>
      <c r="E41" s="66"/>
      <c r="F41" s="38" t="s">
        <v>25</v>
      </c>
      <c r="G41" s="16" t="s">
        <v>50</v>
      </c>
      <c r="H41" s="66"/>
      <c r="I41" s="18"/>
      <c r="J41" s="66"/>
      <c r="K41" s="37" t="s">
        <v>144</v>
      </c>
      <c r="L41" s="66"/>
      <c r="M41" s="38" t="s">
        <v>25</v>
      </c>
      <c r="N41" s="16" t="s">
        <v>50</v>
      </c>
      <c r="O41" s="66"/>
      <c r="P41" s="18"/>
    </row>
    <row r="42" spans="1:16" s="12" customFormat="1">
      <c r="A42" s="73" t="s">
        <v>1</v>
      </c>
      <c r="B42" s="15" t="s">
        <v>1</v>
      </c>
      <c r="C42" s="66"/>
      <c r="D42" s="37"/>
      <c r="E42" s="66"/>
      <c r="F42" s="38"/>
      <c r="G42" s="16"/>
      <c r="H42" s="66"/>
      <c r="I42" s="18"/>
      <c r="J42" s="66"/>
      <c r="K42" s="37"/>
      <c r="L42" s="66"/>
      <c r="M42" s="38"/>
      <c r="N42" s="16"/>
      <c r="O42" s="66"/>
      <c r="P42" s="18"/>
    </row>
    <row r="43" spans="1:16" s="12" customFormat="1">
      <c r="A43" s="73">
        <v>4</v>
      </c>
      <c r="B43" s="15" t="s">
        <v>6</v>
      </c>
      <c r="C43" s="66"/>
      <c r="D43" s="37"/>
      <c r="E43" s="66"/>
      <c r="F43" s="66"/>
      <c r="G43" s="66"/>
      <c r="H43" s="66"/>
      <c r="I43" s="18"/>
      <c r="J43" s="66"/>
      <c r="K43" s="37"/>
      <c r="L43" s="66"/>
      <c r="M43" s="66"/>
      <c r="N43" s="66"/>
      <c r="O43" s="66"/>
      <c r="P43" s="18"/>
    </row>
    <row r="44" spans="1:16" s="12" customFormat="1" ht="31.5">
      <c r="A44" s="73" t="s">
        <v>126</v>
      </c>
      <c r="B44" s="15" t="s">
        <v>93</v>
      </c>
      <c r="C44" s="66"/>
      <c r="D44" s="37"/>
      <c r="E44" s="66"/>
      <c r="F44" s="81" t="s">
        <v>3</v>
      </c>
      <c r="G44" s="16" t="s">
        <v>51</v>
      </c>
      <c r="H44" s="66"/>
      <c r="I44" s="18"/>
      <c r="J44" s="66"/>
      <c r="K44" s="37"/>
      <c r="L44" s="66"/>
      <c r="M44" s="81" t="s">
        <v>3</v>
      </c>
      <c r="N44" s="16" t="s">
        <v>51</v>
      </c>
      <c r="O44" s="66"/>
      <c r="P44" s="18"/>
    </row>
    <row r="45" spans="1:16" s="12" customFormat="1" ht="31.5">
      <c r="A45" s="73" t="s">
        <v>155</v>
      </c>
      <c r="B45" s="15" t="s">
        <v>94</v>
      </c>
      <c r="C45" s="66"/>
      <c r="D45" s="37"/>
      <c r="E45" s="66"/>
      <c r="F45" s="81" t="s">
        <v>3</v>
      </c>
      <c r="G45" s="16" t="s">
        <v>51</v>
      </c>
      <c r="H45" s="66"/>
      <c r="I45" s="18"/>
      <c r="J45" s="66"/>
      <c r="K45" s="37"/>
      <c r="L45" s="66"/>
      <c r="M45" s="81" t="s">
        <v>3</v>
      </c>
      <c r="N45" s="16" t="s">
        <v>51</v>
      </c>
      <c r="O45" s="66"/>
      <c r="P45" s="18"/>
    </row>
    <row r="46" spans="1:16" s="12" customFormat="1" ht="15" customHeight="1">
      <c r="A46" s="73" t="s">
        <v>1</v>
      </c>
      <c r="B46" s="15" t="s">
        <v>1</v>
      </c>
      <c r="C46" s="66"/>
      <c r="D46" s="37"/>
      <c r="E46" s="66"/>
      <c r="F46" s="81"/>
      <c r="G46" s="16"/>
      <c r="H46" s="66"/>
      <c r="I46" s="18"/>
      <c r="J46" s="66"/>
      <c r="K46" s="37"/>
      <c r="L46" s="66"/>
      <c r="M46" s="81"/>
      <c r="N46" s="16"/>
      <c r="O46" s="66"/>
      <c r="P46" s="18"/>
    </row>
    <row r="47" spans="1:16" ht="50.25" customHeight="1">
      <c r="A47" s="73"/>
      <c r="B47" s="54" t="s">
        <v>62</v>
      </c>
      <c r="C47" s="23"/>
      <c r="D47" s="66"/>
      <c r="E47" s="66"/>
      <c r="F47" s="66"/>
      <c r="G47" s="3"/>
      <c r="H47" s="3"/>
      <c r="I47" s="24"/>
      <c r="J47" s="23"/>
      <c r="K47" s="66"/>
      <c r="L47" s="66"/>
      <c r="M47" s="66"/>
      <c r="N47" s="3"/>
      <c r="O47" s="3"/>
      <c r="P47" s="24"/>
    </row>
    <row r="48" spans="1:16" ht="15.75" customHeight="1">
      <c r="D48" s="7"/>
      <c r="J48" s="33"/>
      <c r="K48" s="33"/>
    </row>
    <row r="49" spans="1:16" s="55" customFormat="1" ht="18.75" customHeight="1">
      <c r="A49" s="102"/>
      <c r="B49" s="79"/>
      <c r="C49" s="89"/>
      <c r="D49" s="114"/>
      <c r="E49" s="115"/>
      <c r="F49" s="12"/>
      <c r="G49" s="116" t="s">
        <v>191</v>
      </c>
      <c r="H49" s="60"/>
      <c r="I49" s="36"/>
    </row>
    <row r="50" spans="1:16" s="55" customFormat="1">
      <c r="A50" s="102"/>
      <c r="B50" s="117" t="s">
        <v>192</v>
      </c>
      <c r="C50" s="118"/>
      <c r="D50" s="118" t="s">
        <v>193</v>
      </c>
      <c r="E50" s="115"/>
      <c r="F50" s="148" t="s">
        <v>194</v>
      </c>
      <c r="G50" s="148"/>
      <c r="H50" s="148"/>
      <c r="I50" s="36"/>
    </row>
    <row r="51" spans="1:16" s="55" customFormat="1">
      <c r="A51" s="102"/>
      <c r="B51" s="117"/>
      <c r="C51" s="118"/>
      <c r="D51" s="118"/>
      <c r="E51" s="115"/>
      <c r="F51" s="12"/>
      <c r="G51" s="86"/>
      <c r="H51" s="60" t="s">
        <v>64</v>
      </c>
      <c r="I51" s="36"/>
    </row>
    <row r="52" spans="1:16" s="55" customFormat="1">
      <c r="A52" s="101"/>
      <c r="B52" s="117"/>
      <c r="C52" s="118"/>
      <c r="D52" s="118"/>
      <c r="E52" s="115"/>
      <c r="F52" s="119"/>
      <c r="G52" s="120"/>
      <c r="H52" s="60" t="s">
        <v>195</v>
      </c>
      <c r="I52" s="36"/>
    </row>
    <row r="53" spans="1:16" s="55" customFormat="1">
      <c r="A53" s="100"/>
      <c r="B53" s="117" t="s">
        <v>196</v>
      </c>
      <c r="C53" s="118"/>
      <c r="D53" s="118" t="s">
        <v>197</v>
      </c>
      <c r="E53" s="115"/>
      <c r="F53" s="115"/>
      <c r="G53" s="6"/>
      <c r="H53" s="6"/>
      <c r="I53" s="36"/>
    </row>
    <row r="54" spans="1:16">
      <c r="A54" s="100"/>
      <c r="B54" s="79"/>
      <c r="C54" s="61"/>
      <c r="D54" s="64"/>
      <c r="E54" s="27"/>
      <c r="F54" s="27" t="s">
        <v>198</v>
      </c>
      <c r="G54" s="6" t="s">
        <v>199</v>
      </c>
      <c r="H54" s="121">
        <v>2016</v>
      </c>
    </row>
    <row r="55" spans="1:16">
      <c r="A55" s="8"/>
      <c r="B55" s="82"/>
    </row>
    <row r="56" spans="1:16" s="7" customFormat="1">
      <c r="A56" s="69"/>
      <c r="B56" s="82"/>
      <c r="D56" s="4"/>
      <c r="G56" s="60"/>
      <c r="H56" s="60"/>
      <c r="I56" s="5"/>
      <c r="J56" s="6"/>
      <c r="K56" s="6"/>
      <c r="L56" s="6"/>
      <c r="M56" s="6"/>
      <c r="N56" s="6"/>
      <c r="O56" s="6"/>
      <c r="P56" s="6"/>
    </row>
    <row r="60" spans="1:16" s="7" customFormat="1">
      <c r="A60" s="69"/>
      <c r="B60" s="82"/>
      <c r="D60" s="4"/>
      <c r="G60" s="60"/>
      <c r="H60" s="60"/>
      <c r="I60" s="5"/>
      <c r="J60" s="6"/>
      <c r="K60" s="6"/>
      <c r="L60" s="6"/>
      <c r="M60" s="6"/>
      <c r="N60" s="6"/>
      <c r="O60" s="6"/>
      <c r="P60" s="6"/>
    </row>
  </sheetData>
  <mergeCells count="22">
    <mergeCell ref="N26:P26"/>
    <mergeCell ref="N6:P6"/>
    <mergeCell ref="A10:P10"/>
    <mergeCell ref="A11:P11"/>
    <mergeCell ref="A12:P12"/>
    <mergeCell ref="A13:P13"/>
    <mergeCell ref="F50:H50"/>
    <mergeCell ref="O5:P5"/>
    <mergeCell ref="A23:P23"/>
    <mergeCell ref="A24:A27"/>
    <mergeCell ref="B24:B27"/>
    <mergeCell ref="C24:I24"/>
    <mergeCell ref="J24:P24"/>
    <mergeCell ref="C25:I25"/>
    <mergeCell ref="J25:P25"/>
    <mergeCell ref="C26:F26"/>
    <mergeCell ref="A14:P14"/>
    <mergeCell ref="G26:I26"/>
    <mergeCell ref="J26:M26"/>
    <mergeCell ref="A18:P18"/>
    <mergeCell ref="A20:P20"/>
    <mergeCell ref="A21:P21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65"/>
  <sheetViews>
    <sheetView tabSelected="1" view="pageBreakPreview" zoomScale="75" zoomScaleNormal="70" zoomScaleSheetLayoutView="75" workbookViewId="0">
      <selection activeCell="G9" sqref="G9"/>
    </sheetView>
  </sheetViews>
  <sheetFormatPr defaultRowHeight="15.75"/>
  <cols>
    <col min="1" max="1" width="7.375" style="69" customWidth="1"/>
    <col min="2" max="2" width="41.25" style="4" customWidth="1"/>
    <col min="3" max="3" width="14" style="7" customWidth="1"/>
    <col min="4" max="4" width="28.75" style="12" customWidth="1"/>
    <col min="5" max="5" width="16.75" style="60" customWidth="1"/>
    <col min="6" max="6" width="15.125" style="5" customWidth="1"/>
    <col min="7" max="7" width="14" style="6" customWidth="1"/>
    <col min="8" max="8" width="18.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7" ht="18.75">
      <c r="B1" s="69"/>
      <c r="C1" s="4"/>
      <c r="D1" s="7"/>
      <c r="E1" s="4"/>
      <c r="F1" s="7"/>
      <c r="G1" s="7"/>
      <c r="H1" s="44" t="s">
        <v>173</v>
      </c>
      <c r="I1" s="60"/>
      <c r="J1" s="5"/>
    </row>
    <row r="2" spans="1:17" ht="18.75">
      <c r="B2" s="69"/>
      <c r="C2" s="4"/>
      <c r="D2" s="7"/>
      <c r="E2" s="4"/>
      <c r="F2" s="7"/>
      <c r="G2" s="7"/>
      <c r="H2" s="45" t="s">
        <v>54</v>
      </c>
      <c r="I2" s="60"/>
      <c r="J2" s="5"/>
    </row>
    <row r="3" spans="1:17" ht="18.75">
      <c r="B3" s="69"/>
      <c r="C3" s="4"/>
      <c r="D3" s="7"/>
      <c r="E3" s="4"/>
      <c r="F3" s="7"/>
      <c r="G3" s="7"/>
      <c r="H3" s="45" t="s">
        <v>174</v>
      </c>
      <c r="I3" s="60"/>
      <c r="J3" s="5"/>
    </row>
    <row r="4" spans="1:17" ht="18.75">
      <c r="B4" s="69"/>
      <c r="C4" s="4"/>
      <c r="D4" s="7"/>
      <c r="E4" s="4"/>
      <c r="F4" s="7"/>
      <c r="G4" s="7"/>
      <c r="H4" s="45"/>
      <c r="I4" s="60"/>
      <c r="J4" s="5"/>
    </row>
    <row r="5" spans="1:17" ht="18.75">
      <c r="B5" s="69"/>
      <c r="C5" s="4"/>
      <c r="D5" s="7"/>
      <c r="E5" s="4"/>
      <c r="F5" s="7"/>
      <c r="G5" s="146" t="s">
        <v>175</v>
      </c>
      <c r="H5" s="146"/>
      <c r="I5" s="60"/>
      <c r="J5" s="5"/>
    </row>
    <row r="6" spans="1:17" ht="67.5" customHeight="1">
      <c r="B6" s="69"/>
      <c r="C6" s="4"/>
      <c r="D6" s="6"/>
      <c r="E6" s="95"/>
      <c r="F6" s="147" t="s">
        <v>226</v>
      </c>
      <c r="G6" s="147"/>
      <c r="H6" s="147"/>
      <c r="I6" s="60"/>
      <c r="J6" s="5"/>
    </row>
    <row r="7" spans="1:17" ht="18.75">
      <c r="B7" s="69"/>
      <c r="C7" s="4"/>
      <c r="D7" s="95"/>
      <c r="E7" s="95"/>
      <c r="F7" s="95"/>
      <c r="G7" s="95"/>
      <c r="H7" s="95"/>
      <c r="I7" s="60"/>
      <c r="J7" s="5"/>
      <c r="Q7" s="45"/>
    </row>
    <row r="8" spans="1:17" ht="18.75">
      <c r="B8" s="69"/>
      <c r="C8" s="4"/>
      <c r="D8" s="95"/>
      <c r="E8" s="95"/>
      <c r="F8" s="95"/>
      <c r="G8" s="53" t="s">
        <v>227</v>
      </c>
      <c r="H8" s="95"/>
      <c r="I8" s="60"/>
      <c r="J8" s="5"/>
      <c r="Q8" s="45"/>
    </row>
    <row r="9" spans="1:17" ht="18.75">
      <c r="B9" s="69"/>
      <c r="C9" s="4"/>
      <c r="D9" s="7"/>
      <c r="E9" s="4"/>
      <c r="F9" s="7"/>
      <c r="G9" s="7"/>
      <c r="H9" s="60"/>
      <c r="I9" s="60"/>
      <c r="J9" s="5"/>
      <c r="Q9" s="45"/>
    </row>
    <row r="10" spans="1:17" ht="18.75">
      <c r="A10" s="141" t="s">
        <v>57</v>
      </c>
      <c r="B10" s="141"/>
      <c r="C10" s="141"/>
      <c r="D10" s="141"/>
      <c r="E10" s="141"/>
      <c r="F10" s="141"/>
      <c r="G10" s="141"/>
      <c r="H10" s="141"/>
      <c r="I10" s="51"/>
      <c r="J10" s="51"/>
      <c r="K10" s="51"/>
      <c r="L10" s="51"/>
      <c r="M10" s="51"/>
      <c r="N10" s="51"/>
      <c r="O10" s="51"/>
      <c r="P10" s="51"/>
      <c r="Q10" s="51"/>
    </row>
    <row r="11" spans="1:17" ht="18.75"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</row>
    <row r="12" spans="1:17">
      <c r="B12" s="104" t="s">
        <v>183</v>
      </c>
      <c r="C12" s="6"/>
      <c r="D12" s="6"/>
      <c r="E12" s="105" t="s">
        <v>222</v>
      </c>
      <c r="F12" s="6"/>
      <c r="H12" s="106"/>
      <c r="I12" s="106"/>
      <c r="J12" s="106"/>
      <c r="K12" s="106"/>
      <c r="L12" s="106"/>
      <c r="M12" s="106"/>
      <c r="N12" s="106"/>
      <c r="O12" s="106"/>
      <c r="P12" s="106"/>
      <c r="Q12" s="106"/>
    </row>
    <row r="13" spans="1:17">
      <c r="C13" s="107"/>
      <c r="E13" s="85" t="s">
        <v>184</v>
      </c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</row>
    <row r="14" spans="1:17">
      <c r="B14" s="19" t="s">
        <v>185</v>
      </c>
      <c r="C14" s="6"/>
      <c r="D14" s="19"/>
      <c r="E14" s="84">
        <v>2019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</row>
    <row r="15" spans="1:17" ht="49.5" customHeight="1">
      <c r="A15" s="87" t="s">
        <v>186</v>
      </c>
      <c r="C15" s="167" t="s">
        <v>221</v>
      </c>
      <c r="D15" s="167"/>
      <c r="E15" s="167"/>
      <c r="F15" s="167"/>
      <c r="G15" s="167"/>
      <c r="H15" s="167"/>
      <c r="I15" s="108"/>
      <c r="J15" s="108"/>
      <c r="K15" s="108"/>
      <c r="L15" s="108"/>
      <c r="M15" s="87"/>
      <c r="N15" s="87"/>
      <c r="O15" s="87"/>
      <c r="P15" s="87"/>
      <c r="Q15" s="87"/>
    </row>
    <row r="16" spans="1:17">
      <c r="A16" s="87" t="s">
        <v>181</v>
      </c>
      <c r="C16" s="98" t="s">
        <v>225</v>
      </c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</row>
    <row r="17" spans="1:17" ht="33" customHeight="1">
      <c r="A17" s="88" t="s">
        <v>179</v>
      </c>
      <c r="C17" s="19"/>
      <c r="D17" s="168" t="s">
        <v>223</v>
      </c>
      <c r="E17" s="168"/>
      <c r="F17" s="168"/>
      <c r="G17" s="168"/>
      <c r="H17" s="168"/>
      <c r="I17" s="168"/>
      <c r="J17" s="168"/>
      <c r="K17" s="168"/>
      <c r="L17" s="168"/>
      <c r="M17" s="19"/>
      <c r="N17" s="19"/>
      <c r="O17" s="19"/>
      <c r="P17" s="19"/>
      <c r="Q17" s="19"/>
    </row>
    <row r="18" spans="1:17">
      <c r="B18" s="110" t="s">
        <v>187</v>
      </c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</row>
    <row r="19" spans="1:17">
      <c r="A19" s="87" t="s">
        <v>188</v>
      </c>
      <c r="C19" s="87"/>
      <c r="D19" s="87"/>
      <c r="E19" s="111" t="s">
        <v>165</v>
      </c>
      <c r="F19" s="112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</row>
    <row r="20" spans="1:17">
      <c r="A20" s="87" t="s">
        <v>189</v>
      </c>
      <c r="C20" s="113" t="s">
        <v>178</v>
      </c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</row>
    <row r="21" spans="1:17">
      <c r="B21" s="6"/>
      <c r="C21" s="110" t="s">
        <v>190</v>
      </c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</row>
    <row r="22" spans="1:17" ht="15.75" customHeight="1">
      <c r="G22" s="33"/>
      <c r="H22" s="33"/>
    </row>
    <row r="23" spans="1:17" ht="42" customHeight="1">
      <c r="A23" s="166" t="s">
        <v>68</v>
      </c>
      <c r="B23" s="166"/>
      <c r="C23" s="166"/>
      <c r="D23" s="166"/>
      <c r="G23" s="33"/>
      <c r="H23" s="33"/>
    </row>
    <row r="24" spans="1:17" ht="40.5" customHeight="1">
      <c r="A24" s="77" t="s">
        <v>0</v>
      </c>
      <c r="B24" s="1" t="s">
        <v>67</v>
      </c>
      <c r="C24" s="81" t="s">
        <v>52</v>
      </c>
      <c r="D24" s="66" t="s">
        <v>53</v>
      </c>
      <c r="F24" s="56"/>
      <c r="G24" s="56"/>
      <c r="H24" s="62"/>
      <c r="I24" s="25"/>
      <c r="J24" s="27"/>
      <c r="K24" s="25"/>
      <c r="L24" s="33"/>
      <c r="M24" s="25"/>
      <c r="N24" s="55"/>
    </row>
    <row r="25" spans="1:17" ht="15" customHeight="1">
      <c r="A25" s="77">
        <v>1</v>
      </c>
      <c r="B25" s="1">
        <v>2</v>
      </c>
      <c r="C25" s="81">
        <v>3</v>
      </c>
      <c r="D25" s="1">
        <v>4</v>
      </c>
      <c r="F25" s="56"/>
      <c r="G25" s="36"/>
      <c r="H25" s="64"/>
      <c r="I25" s="36"/>
      <c r="J25" s="64"/>
      <c r="K25" s="36"/>
      <c r="L25" s="64"/>
      <c r="M25" s="36"/>
      <c r="N25" s="64"/>
    </row>
    <row r="26" spans="1:17" ht="64.5" customHeight="1">
      <c r="A26" s="78">
        <v>1</v>
      </c>
      <c r="B26" s="2" t="s">
        <v>69</v>
      </c>
      <c r="C26" s="83" t="s">
        <v>127</v>
      </c>
      <c r="D26" s="93">
        <f>т1!P59+т4!P43</f>
        <v>2103686.7916666665</v>
      </c>
      <c r="F26" s="64"/>
      <c r="G26" s="36"/>
      <c r="H26" s="33"/>
      <c r="I26" s="33"/>
      <c r="J26" s="55"/>
      <c r="K26" s="55"/>
      <c r="L26" s="55"/>
      <c r="M26" s="55"/>
      <c r="N26" s="55"/>
    </row>
    <row r="27" spans="1:17">
      <c r="A27" s="78">
        <v>2</v>
      </c>
      <c r="B27" s="2" t="s">
        <v>7</v>
      </c>
      <c r="C27" s="83" t="s">
        <v>127</v>
      </c>
      <c r="D27" s="94">
        <f>D26*0.2</f>
        <v>420737.35833333334</v>
      </c>
      <c r="F27" s="64"/>
      <c r="G27" s="134">
        <v>2015</v>
      </c>
      <c r="H27" s="134">
        <v>2016</v>
      </c>
      <c r="I27" s="134">
        <v>2017</v>
      </c>
      <c r="J27" s="134">
        <v>2018</v>
      </c>
      <c r="K27" s="134">
        <v>2019</v>
      </c>
      <c r="L27" s="134">
        <v>2020</v>
      </c>
      <c r="M27" s="55"/>
      <c r="N27" s="55"/>
    </row>
    <row r="28" spans="1:17" ht="81.75">
      <c r="A28" s="78">
        <v>3</v>
      </c>
      <c r="B28" s="2" t="s">
        <v>133</v>
      </c>
      <c r="C28" s="83" t="s">
        <v>127</v>
      </c>
      <c r="D28" s="133">
        <f>D26+D27</f>
        <v>2524424.15</v>
      </c>
      <c r="E28" s="138"/>
      <c r="F28" s="139"/>
      <c r="G28" s="134">
        <v>114.3</v>
      </c>
      <c r="H28" s="134">
        <v>106</v>
      </c>
      <c r="I28" s="134">
        <v>105</v>
      </c>
      <c r="J28" s="134">
        <v>104.5</v>
      </c>
      <c r="K28" s="134">
        <v>104.2</v>
      </c>
      <c r="L28" s="134">
        <v>103.9</v>
      </c>
      <c r="M28" s="55"/>
      <c r="N28" s="55"/>
    </row>
    <row r="29" spans="1:17" ht="43.5" customHeight="1">
      <c r="A29" s="57" t="s">
        <v>158</v>
      </c>
      <c r="B29" s="68" t="s">
        <v>71</v>
      </c>
      <c r="C29" s="83" t="s">
        <v>127</v>
      </c>
      <c r="D29" s="136">
        <v>3276601.5697300001</v>
      </c>
      <c r="E29" s="138"/>
      <c r="F29" s="139"/>
      <c r="G29" s="36"/>
      <c r="H29" s="33"/>
      <c r="I29" s="33"/>
      <c r="J29" s="55"/>
      <c r="K29" s="55"/>
      <c r="L29" s="55"/>
      <c r="M29" s="55"/>
      <c r="N29" s="55"/>
    </row>
    <row r="30" spans="1:17" ht="36.75" customHeight="1">
      <c r="A30" s="57" t="s">
        <v>159</v>
      </c>
      <c r="B30" s="58" t="s">
        <v>134</v>
      </c>
      <c r="C30" s="83" t="s">
        <v>127</v>
      </c>
      <c r="D30" s="129">
        <v>0</v>
      </c>
      <c r="E30" s="6"/>
      <c r="F30" s="6"/>
      <c r="G30" s="33"/>
      <c r="H30" s="33" t="s">
        <v>64</v>
      </c>
    </row>
    <row r="31" spans="1:17" ht="36.75">
      <c r="A31" s="57" t="s">
        <v>160</v>
      </c>
      <c r="B31" s="58" t="s">
        <v>157</v>
      </c>
      <c r="C31" s="83" t="s">
        <v>127</v>
      </c>
      <c r="D31" s="93">
        <f>D28-D30</f>
        <v>2524424.15</v>
      </c>
      <c r="E31" s="6"/>
      <c r="F31" s="6"/>
      <c r="G31" s="33"/>
      <c r="H31" s="33"/>
    </row>
    <row r="32" spans="1:17" ht="48.75">
      <c r="A32" s="57" t="s">
        <v>156</v>
      </c>
      <c r="B32" s="58" t="s">
        <v>70</v>
      </c>
      <c r="C32" s="83" t="s">
        <v>127</v>
      </c>
      <c r="D32" s="93">
        <f>SUM(D33:D38)</f>
        <v>1421920.3627588002</v>
      </c>
      <c r="E32" s="6"/>
      <c r="F32" s="6"/>
      <c r="G32" s="41"/>
      <c r="H32" s="41"/>
    </row>
    <row r="33" spans="1:7" ht="21" customHeight="1">
      <c r="A33" s="57" t="s">
        <v>65</v>
      </c>
      <c r="B33" s="59" t="s">
        <v>170</v>
      </c>
      <c r="C33" s="83" t="s">
        <v>127</v>
      </c>
      <c r="D33" s="135">
        <v>16213.96631</v>
      </c>
      <c r="E33" s="6"/>
      <c r="F33" s="6"/>
    </row>
    <row r="34" spans="1:7" ht="16.5">
      <c r="A34" s="57" t="s">
        <v>66</v>
      </c>
      <c r="B34" s="59" t="s">
        <v>171</v>
      </c>
      <c r="C34" s="83" t="s">
        <v>127</v>
      </c>
      <c r="D34" s="135">
        <v>144963.42080280016</v>
      </c>
      <c r="E34" s="6"/>
      <c r="F34" s="6"/>
    </row>
    <row r="35" spans="1:7" ht="16.5">
      <c r="A35" s="57" t="s">
        <v>72</v>
      </c>
      <c r="B35" s="59" t="s">
        <v>172</v>
      </c>
      <c r="C35" s="83" t="s">
        <v>127</v>
      </c>
      <c r="D35" s="135">
        <v>187631.10084999999</v>
      </c>
      <c r="E35" s="6"/>
      <c r="F35" s="6"/>
    </row>
    <row r="36" spans="1:7" ht="16.5">
      <c r="A36" s="57" t="s">
        <v>205</v>
      </c>
      <c r="B36" s="59" t="s">
        <v>208</v>
      </c>
      <c r="C36" s="83" t="s">
        <v>127</v>
      </c>
      <c r="D36" s="135">
        <v>804461.87479599996</v>
      </c>
      <c r="E36" s="6"/>
      <c r="F36" s="6"/>
    </row>
    <row r="37" spans="1:7" ht="16.5">
      <c r="A37" s="57" t="s">
        <v>206</v>
      </c>
      <c r="B37" s="59" t="s">
        <v>209</v>
      </c>
      <c r="C37" s="83" t="s">
        <v>127</v>
      </c>
      <c r="D37" s="135">
        <v>268650</v>
      </c>
      <c r="E37" s="6"/>
      <c r="F37" s="6"/>
    </row>
    <row r="38" spans="1:7" ht="16.5">
      <c r="A38" s="57" t="s">
        <v>207</v>
      </c>
      <c r="B38" s="59" t="s">
        <v>210</v>
      </c>
      <c r="C38" s="83" t="s">
        <v>127</v>
      </c>
      <c r="D38" s="66"/>
      <c r="E38" s="25"/>
      <c r="F38" s="28"/>
    </row>
    <row r="39" spans="1:7" ht="33.75">
      <c r="A39" s="57" t="s">
        <v>203</v>
      </c>
      <c r="B39" s="122" t="s">
        <v>204</v>
      </c>
      <c r="C39" s="123" t="s">
        <v>127</v>
      </c>
      <c r="D39" s="124"/>
      <c r="E39" s="125"/>
      <c r="F39" s="130">
        <f>D29/1000</f>
        <v>3276.6015697299999</v>
      </c>
    </row>
    <row r="40" spans="1:7">
      <c r="A40" s="79"/>
      <c r="B40" s="89"/>
      <c r="C40" s="114"/>
      <c r="D40" s="27"/>
      <c r="E40" s="25"/>
      <c r="F40" s="28"/>
    </row>
    <row r="41" spans="1:7">
      <c r="A41" s="79"/>
      <c r="B41" s="89"/>
      <c r="C41" s="114"/>
      <c r="D41" s="27"/>
      <c r="E41" s="25"/>
      <c r="F41" s="28"/>
    </row>
    <row r="42" spans="1:7">
      <c r="A42" s="79"/>
      <c r="B42" s="89"/>
      <c r="C42" s="114"/>
      <c r="D42" s="115"/>
      <c r="E42" s="12"/>
      <c r="F42" s="116" t="s">
        <v>191</v>
      </c>
      <c r="G42" s="60"/>
    </row>
    <row r="43" spans="1:7" ht="15.75" customHeight="1">
      <c r="A43" s="117" t="s">
        <v>192</v>
      </c>
      <c r="B43" s="118"/>
      <c r="C43" s="118" t="s">
        <v>193</v>
      </c>
      <c r="D43" s="115"/>
      <c r="E43" s="148" t="s">
        <v>201</v>
      </c>
      <c r="F43" s="148"/>
      <c r="G43" s="148"/>
    </row>
    <row r="44" spans="1:7">
      <c r="A44" s="117"/>
      <c r="B44" s="118"/>
      <c r="C44" s="118"/>
      <c r="D44" s="115"/>
      <c r="E44" s="12"/>
      <c r="F44" s="86"/>
      <c r="G44" s="60" t="s">
        <v>64</v>
      </c>
    </row>
    <row r="45" spans="1:7">
      <c r="A45" s="117"/>
      <c r="B45" s="118"/>
      <c r="C45" s="118"/>
      <c r="D45" s="115"/>
      <c r="E45" s="115"/>
      <c r="F45" s="55"/>
      <c r="G45" s="60" t="s">
        <v>202</v>
      </c>
    </row>
    <row r="46" spans="1:7">
      <c r="A46" s="117" t="s">
        <v>196</v>
      </c>
      <c r="B46" s="118"/>
      <c r="C46" s="118" t="s">
        <v>197</v>
      </c>
      <c r="D46" s="115"/>
      <c r="E46" s="115"/>
      <c r="F46" s="6"/>
    </row>
    <row r="47" spans="1:7">
      <c r="A47" s="79"/>
      <c r="B47" s="61"/>
      <c r="C47" s="64"/>
      <c r="D47" s="27"/>
      <c r="E47" s="27"/>
      <c r="F47" s="6"/>
      <c r="G47" s="121"/>
    </row>
    <row r="48" spans="1:7">
      <c r="A48" s="79"/>
      <c r="B48" s="61"/>
      <c r="C48" s="64"/>
      <c r="D48" s="27"/>
      <c r="E48" s="27"/>
      <c r="F48" s="6"/>
      <c r="G48" s="121"/>
    </row>
    <row r="49" spans="1:6">
      <c r="A49" s="79"/>
      <c r="B49" s="61"/>
      <c r="C49" s="64"/>
      <c r="D49" s="27"/>
    </row>
    <row r="50" spans="1:6" ht="18">
      <c r="A50" s="163" t="s">
        <v>138</v>
      </c>
      <c r="B50" s="163"/>
      <c r="C50" s="163"/>
      <c r="D50" s="163"/>
    </row>
    <row r="51" spans="1:6" ht="36" customHeight="1">
      <c r="A51" s="164" t="s">
        <v>135</v>
      </c>
      <c r="B51" s="164"/>
      <c r="C51" s="164"/>
      <c r="D51" s="164"/>
    </row>
    <row r="52" spans="1:6" ht="31.5" customHeight="1">
      <c r="A52" s="164" t="s">
        <v>136</v>
      </c>
      <c r="B52" s="164"/>
      <c r="C52" s="164"/>
      <c r="D52" s="164"/>
      <c r="E52" s="60" t="s">
        <v>64</v>
      </c>
    </row>
    <row r="53" spans="1:6" s="55" customFormat="1" ht="69.75" customHeight="1">
      <c r="A53" s="164" t="s">
        <v>137</v>
      </c>
      <c r="B53" s="164"/>
      <c r="C53" s="164"/>
      <c r="D53" s="164"/>
      <c r="E53" s="64"/>
      <c r="F53" s="36"/>
    </row>
    <row r="54" spans="1:6" s="55" customFormat="1" ht="18.75" customHeight="1">
      <c r="A54" s="165"/>
      <c r="B54" s="165"/>
      <c r="C54" s="165"/>
      <c r="D54" s="165"/>
      <c r="E54" s="64"/>
      <c r="F54" s="36"/>
    </row>
    <row r="55" spans="1:6" s="55" customFormat="1" ht="41.25" customHeight="1">
      <c r="A55" s="165"/>
      <c r="B55" s="165"/>
      <c r="C55" s="165"/>
      <c r="D55" s="165"/>
      <c r="E55" s="64"/>
      <c r="F55" s="36"/>
    </row>
    <row r="56" spans="1:6" s="55" customFormat="1" ht="38.25" customHeight="1">
      <c r="A56" s="165"/>
      <c r="B56" s="165"/>
      <c r="C56" s="165"/>
      <c r="D56" s="165"/>
      <c r="E56"/>
      <c r="F56" s="36"/>
    </row>
    <row r="57" spans="1:6" s="55" customFormat="1" ht="18.75" customHeight="1">
      <c r="A57" s="158"/>
      <c r="B57" s="158"/>
      <c r="C57" s="158"/>
      <c r="D57" s="158"/>
      <c r="E57" s="64"/>
      <c r="F57" s="36"/>
    </row>
    <row r="58" spans="1:6" s="55" customFormat="1" ht="217.5" customHeight="1">
      <c r="A58" s="159"/>
      <c r="B58" s="160"/>
      <c r="C58" s="160"/>
      <c r="D58" s="160"/>
      <c r="E58" s="64"/>
      <c r="F58" s="36"/>
    </row>
    <row r="59" spans="1:6" ht="53.25" customHeight="1">
      <c r="A59" s="159"/>
      <c r="B59" s="161"/>
      <c r="C59" s="161"/>
      <c r="D59" s="161"/>
    </row>
    <row r="60" spans="1:6">
      <c r="A60" s="162"/>
      <c r="B60" s="162"/>
      <c r="C60" s="162"/>
      <c r="D60" s="162"/>
    </row>
    <row r="61" spans="1:6">
      <c r="B61"/>
    </row>
    <row r="65" spans="2:2">
      <c r="B65"/>
    </row>
  </sheetData>
  <mergeCells count="19">
    <mergeCell ref="E43:G43"/>
    <mergeCell ref="D17:L17"/>
    <mergeCell ref="A23:D23"/>
    <mergeCell ref="G5:H5"/>
    <mergeCell ref="F6:H6"/>
    <mergeCell ref="A10:H10"/>
    <mergeCell ref="B11:Q11"/>
    <mergeCell ref="C15:H15"/>
    <mergeCell ref="A57:D57"/>
    <mergeCell ref="A58:D58"/>
    <mergeCell ref="A59:D59"/>
    <mergeCell ref="A60:D60"/>
    <mergeCell ref="A50:D50"/>
    <mergeCell ref="A51:D51"/>
    <mergeCell ref="A52:D52"/>
    <mergeCell ref="A53:D53"/>
    <mergeCell ref="A54:D54"/>
    <mergeCell ref="A55:D55"/>
    <mergeCell ref="A56:D56"/>
  </mergeCells>
  <pageMargins left="0.47244094488188981" right="0.55118110236220474" top="0.82677165354330717" bottom="0.55118110236220474" header="0.31496062992125984" footer="0.19685039370078741"/>
  <pageSetup paperSize="8" scale="60" fitToHeight="0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Шаяхметов Андрей Валерьевич</cp:lastModifiedBy>
  <cp:lastPrinted>2016-06-24T05:44:04Z</cp:lastPrinted>
  <dcterms:created xsi:type="dcterms:W3CDTF">2009-07-27T10:10:26Z</dcterms:created>
  <dcterms:modified xsi:type="dcterms:W3CDTF">2019-02-22T11:55:52Z</dcterms:modified>
</cp:coreProperties>
</file>